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部门预算收支总表" sheetId="1" r:id="rId1"/>
    <sheet name="部门收入总表" sheetId="2" r:id="rId2"/>
    <sheet name="部门支出总表" sheetId="3" r:id="rId3"/>
    <sheet name="财政拨款收支总表" sheetId="4" r:id="rId4"/>
    <sheet name="一般公共预算支出表" sheetId="5" r:id="rId5"/>
    <sheet name="一般公共预算基本支出表" sheetId="6" r:id="rId6"/>
    <sheet name="一般公共预算&quot;三公”经费支出表" sheetId="7" r:id="rId7"/>
    <sheet name="政府性基金预算支出表" sheetId="8" r:id="rId8"/>
  </sheets>
  <calcPr calcId="144525"/>
</workbook>
</file>

<file path=xl/sharedStrings.xml><?xml version="1.0" encoding="utf-8"?>
<sst xmlns="http://schemas.openxmlformats.org/spreadsheetml/2006/main" count="541" uniqueCount="211">
  <si>
    <t>表一：部门预算收支总表</t>
  </si>
  <si>
    <t>单位名称：防城港市交通运输发展促进中心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</si>
  <si>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</si>
  <si>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</si>
  <si>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</si>
  <si>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</si>
  <si>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</si>
  <si>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</si>
  <si>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</si>
  <si>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</si>
  <si>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</si>
  <si>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</si>
  <si>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</si>
  <si>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</si>
  <si>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</si>
  <si>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</si>
  <si>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</si>
  <si>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</si>
  <si>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</si>
  <si>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</si>
  <si>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</si>
  <si>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</si>
  <si>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</si>
  <si>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</si>
  <si>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</si>
  <si>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</si>
  <si>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</si>
  <si>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</si>
  <si>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</si>
  <si>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</si>
  <si>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</si>
  <si>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</si>
  <si>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</si>
  <si>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</si>
  <si>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</si>
  <si>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</si>
  <si>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</si>
  <si>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</si>
  <si>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</si>
  <si>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</si>
  <si>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</si>
  <si>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</si>
  <si>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</si>
  <si>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</si>
  <si>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</si>
  <si>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</si>
  <si>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</si>
  <si>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</si>
  <si>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</si>
  <si>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</si>
  <si>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</si>
  <si>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</si>
  <si>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</si>
  <si>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</si>
  <si>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</si>
  <si>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</si>
  <si>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</si>
  <si>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</si>
  <si>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</si>
  <si>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</si>
  <si>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</si>
  <si>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</si>
  <si>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</si>
  <si>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</si>
  <si>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</si>
  <si>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年 收 入 合 计</t>
  </si>
  <si>
    <t>本 年 支 出 合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</si>
  <si>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</si>
  <si>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</si>
  <si>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</si>
  <si>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</si>
  <si>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</si>
  <si>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</si>
  <si>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入  总  计</t>
  </si>
  <si>
    <t>支  出　总　计</t>
  </si>
  <si>
    <t>支　出　总　计</t>
  </si>
  <si>
    <t>表二：部门收入预算总表</t>
  </si>
  <si>
    <t>单位名称:防城港市交通运输发展促进中心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</si>
  <si>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</si>
  <si>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</si>
  <si>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</si>
  <si>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</si>
  <si>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</si>
  <si>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</si>
  <si>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</si>
  <si>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</si>
  <si>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</si>
  <si>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</si>
  <si>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</si>
  <si>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</si>
  <si>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</si>
  <si>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</si>
  <si>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</si>
  <si>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</si>
  <si>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</si>
  <si>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</si>
  <si>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</si>
  <si>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</si>
  <si>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</si>
  <si>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</si>
  <si>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</si>
  <si>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</si>
  <si>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</si>
  <si>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</si>
  <si>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</si>
  <si>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</si>
  <si>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</si>
  <si>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</si>
  <si>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</si>
  <si>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</si>
  <si>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</si>
  <si>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</si>
  <si>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</si>
  <si>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</si>
  <si>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</si>
  <si>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</si>
  <si>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</si>
  <si>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</si>
  <si>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</si>
  <si>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</si>
  <si>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</si>
  <si>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</si>
  <si>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</si>
  <si>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</si>
  <si>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</si>
  <si>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</si>
  <si>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</si>
  <si>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</si>
  <si>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214</t>
  </si>
  <si>
    <t>交通运输支出</t>
  </si>
  <si>
    <t xml:space="preserve">  214</t>
  </si>
  <si>
    <t>01</t>
  </si>
  <si>
    <t xml:space="preserve">  公路水路运输</t>
  </si>
  <si>
    <t xml:space="preserve">    214</t>
  </si>
  <si>
    <t xml:space="preserve">  01</t>
  </si>
  <si>
    <t>99</t>
  </si>
  <si>
    <t xml:space="preserve">    其他公路水路运输支出</t>
  </si>
  <si>
    <t xml:space="preserve">  铁路运输</t>
  </si>
  <si>
    <t xml:space="preserve">  02</t>
  </si>
  <si>
    <t xml:space="preserve">    其他铁路运输支出</t>
  </si>
  <si>
    <t xml:space="preserve">  民用航空运输</t>
  </si>
  <si>
    <t xml:space="preserve">  03</t>
  </si>
  <si>
    <t xml:space="preserve">    其他民用航空运输支出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</si>
  <si>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</si>
  <si>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</si>
  <si>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</si>
  <si>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</si>
  <si>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</si>
  <si>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</si>
  <si>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</si>
  <si>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</si>
  <si>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</si>
  <si>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</si>
  <si>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</si>
  <si>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</si>
  <si>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</si>
  <si>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</si>
  <si>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</si>
  <si>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</si>
  <si>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</si>
  <si>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</si>
  <si>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</si>
  <si>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</si>
  <si>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</si>
  <si>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</si>
  <si>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</si>
  <si>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</si>
  <si>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</si>
  <si>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</si>
  <si>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</si>
  <si>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</si>
  <si>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</si>
  <si>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</si>
  <si>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</si>
  <si>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</si>
  <si>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</si>
  <si>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</si>
  <si>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</si>
  <si>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</si>
  <si>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</si>
  <si>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</si>
  <si>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</si>
  <si>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</si>
  <si>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</si>
  <si>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</si>
  <si>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</si>
  <si>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</si>
  <si>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</si>
  <si>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</si>
  <si>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</si>
  <si>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</si>
  <si>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</si>
  <si>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</si>
  <si>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</si>
  <si>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</si>
  <si>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</si>
  <si>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</t>
  </si>
  <si>
    <t xml:space="preserve">  退休费</t>
  </si>
  <si>
    <t xml:space="preserve">  生活补助</t>
  </si>
  <si>
    <t>表十：部门财政资金安排的“三公”经费预算情况表</t>
  </si>
  <si>
    <t>全口径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</si>
  <si>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</si>
  <si>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</si>
  <si>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</si>
  <si>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</si>
  <si>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</si>
  <si>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</si>
  <si>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</si>
  <si>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</si>
  <si>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</si>
  <si>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表六：部门财政拨款支出表（政府性基金预算拨款）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</si>
</sst>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* #,##0.00;* \-#,##0.00;* &quot;&quot;??;@"/>
    <numFmt numFmtId="177" formatCode="#,##0.00_ "/>
    <numFmt numFmtId="178" formatCode="#,##0.0_ "/>
    <numFmt numFmtId="179" formatCode="#,##0.00;[Red]#,##0.00"/>
    <numFmt numFmtId="180" formatCode="#,##0.00_);[Red]\(#,##0.00\)"/>
    <numFmt numFmtId="181" formatCode="0.00_);[Red]\(0.00\)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26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2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18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/>
    <xf numFmtId="0" fontId="13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0" borderId="0"/>
    <xf numFmtId="0" fontId="10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" xfId="48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 applyProtection="1">
      <alignment vertical="center" wrapText="1"/>
    </xf>
    <xf numFmtId="43" fontId="2" fillId="0" borderId="8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179" fontId="2" fillId="0" borderId="9" xfId="0" applyNumberFormat="1" applyFont="1" applyFill="1" applyBorder="1" applyAlignment="1" applyProtection="1">
      <alignment horizontal="right" vertical="center"/>
    </xf>
    <xf numFmtId="10" fontId="2" fillId="0" borderId="4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177" fontId="2" fillId="0" borderId="4" xfId="0" applyNumberFormat="1" applyFont="1" applyFill="1" applyBorder="1" applyAlignment="1" applyProtection="1">
      <alignment horizontal="right" vertical="center"/>
    </xf>
    <xf numFmtId="177" fontId="2" fillId="0" borderId="6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179" fontId="2" fillId="0" borderId="4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Continuous"/>
    </xf>
    <xf numFmtId="49" fontId="2" fillId="0" borderId="1" xfId="0" applyNumberFormat="1" applyFont="1" applyFill="1" applyBorder="1" applyAlignment="1">
      <alignment vertical="center"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vertical="center"/>
    </xf>
    <xf numFmtId="180" fontId="2" fillId="0" borderId="2" xfId="0" applyNumberFormat="1" applyFont="1" applyFill="1" applyBorder="1" applyAlignment="1" applyProtection="1">
      <alignment horizontal="right" vertical="center"/>
    </xf>
    <xf numFmtId="0" fontId="2" fillId="0" borderId="15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0" fontId="1" fillId="0" borderId="14" xfId="0" applyFont="1" applyFill="1" applyBorder="1" applyAlignment="1">
      <alignment vertical="center"/>
    </xf>
    <xf numFmtId="43" fontId="2" fillId="0" borderId="14" xfId="0" applyNumberFormat="1" applyFont="1" applyFill="1" applyBorder="1" applyAlignment="1"/>
    <xf numFmtId="180" fontId="2" fillId="0" borderId="2" xfId="0" applyNumberFormat="1" applyFont="1" applyFill="1" applyBorder="1" applyAlignment="1" applyProtection="1">
      <alignment horizontal="right" vertical="center" wrapText="1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180" fontId="2" fillId="0" borderId="7" xfId="0" applyNumberFormat="1" applyFont="1" applyFill="1" applyBorder="1" applyAlignment="1" applyProtection="1">
      <alignment horizontal="right" vertical="center" wrapText="1"/>
    </xf>
    <xf numFmtId="181" fontId="2" fillId="0" borderId="14" xfId="45" applyNumberFormat="1" applyFont="1" applyFill="1" applyBorder="1" applyAlignment="1">
      <alignment vertical="center"/>
    </xf>
    <xf numFmtId="181" fontId="2" fillId="0" borderId="14" xfId="35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/>
    </xf>
    <xf numFmtId="180" fontId="2" fillId="0" borderId="4" xfId="0" applyNumberFormat="1" applyFont="1" applyFill="1" applyBorder="1" applyAlignment="1" applyProtection="1">
      <alignment vertical="center"/>
    </xf>
    <xf numFmtId="180" fontId="2" fillId="0" borderId="6" xfId="0" applyNumberFormat="1" applyFont="1" applyFill="1" applyBorder="1" applyAlignment="1" applyProtection="1">
      <alignment horizontal="right" vertical="center"/>
    </xf>
    <xf numFmtId="0" fontId="1" fillId="0" borderId="14" xfId="0" applyFont="1" applyFill="1" applyBorder="1" applyAlignment="1"/>
    <xf numFmtId="0" fontId="2" fillId="0" borderId="14" xfId="0" applyFont="1" applyFill="1" applyBorder="1" applyAlignment="1"/>
    <xf numFmtId="0" fontId="2" fillId="0" borderId="9" xfId="0" applyNumberFormat="1" applyFont="1" applyFill="1" applyBorder="1" applyAlignment="1" applyProtection="1">
      <alignment vertical="center"/>
    </xf>
    <xf numFmtId="43" fontId="2" fillId="0" borderId="6" xfId="0" applyNumberFormat="1" applyFont="1" applyFill="1" applyBorder="1" applyAlignment="1" applyProtection="1">
      <alignment horizontal="right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180" fontId="6" fillId="0" borderId="2" xfId="0" applyNumberFormat="1" applyFont="1" applyFill="1" applyBorder="1" applyAlignment="1" applyProtection="1">
      <alignment horizontal="right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4" fontId="6" fillId="0" borderId="4" xfId="0" applyNumberFormat="1" applyFont="1" applyFill="1" applyBorder="1" applyAlignment="1" applyProtection="1">
      <alignment horizontal="right" vertical="center"/>
    </xf>
    <xf numFmtId="179" fontId="6" fillId="0" borderId="14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horizontal="right" vertical="center"/>
    </xf>
    <xf numFmtId="0" fontId="1" fillId="0" borderId="14" xfId="0" applyFont="1" applyFill="1" applyBorder="1" applyAlignment="1">
      <alignment vertical="center"/>
    </xf>
    <xf numFmtId="180" fontId="2" fillId="0" borderId="6" xfId="0" applyNumberFormat="1" applyFont="1" applyFill="1" applyBorder="1" applyAlignment="1" applyProtection="1">
      <alignment horizontal="right" vertical="center" wrapText="1"/>
    </xf>
    <xf numFmtId="3" fontId="7" fillId="0" borderId="2" xfId="0" applyNumberFormat="1" applyFont="1" applyFill="1" applyBorder="1" applyAlignment="1" applyProtection="1">
      <alignment horizontal="right" vertical="center"/>
    </xf>
    <xf numFmtId="180" fontId="6" fillId="0" borderId="6" xfId="0" applyNumberFormat="1" applyFont="1" applyFill="1" applyBorder="1" applyAlignment="1" applyProtection="1">
      <alignment horizontal="right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79" fontId="6" fillId="0" borderId="4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/>
    <xf numFmtId="49" fontId="2" fillId="0" borderId="1" xfId="0" applyNumberFormat="1" applyFont="1" applyFill="1" applyBorder="1" applyAlignment="1">
      <alignment horizontal="left" vertical="center" wrapText="1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6" fontId="2" fillId="0" borderId="0" xfId="4" applyNumberFormat="1" applyFont="1" applyFill="1" applyAlignment="1">
      <alignment horizontal="right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8" fontId="2" fillId="0" borderId="5" xfId="0" applyNumberFormat="1" applyFont="1" applyFill="1" applyBorder="1" applyAlignment="1" applyProtection="1">
      <alignment horizontal="center" vertical="center" wrapText="1"/>
    </xf>
    <xf numFmtId="178" fontId="2" fillId="2" borderId="5" xfId="0" applyNumberFormat="1" applyFont="1" applyFill="1" applyBorder="1" applyAlignment="1" applyProtection="1">
      <alignment horizontal="centerContinuous" vertical="center"/>
    </xf>
    <xf numFmtId="178" fontId="2" fillId="2" borderId="15" xfId="0" applyNumberFormat="1" applyFont="1" applyFill="1" applyBorder="1" applyAlignment="1" applyProtection="1">
      <alignment horizontal="centerContinuous" vertical="center"/>
    </xf>
    <xf numFmtId="178" fontId="2" fillId="0" borderId="4" xfId="0" applyNumberFormat="1" applyFont="1" applyFill="1" applyBorder="1" applyAlignment="1" applyProtection="1">
      <alignment horizontal="center" vertical="center" wrapText="1"/>
    </xf>
    <xf numFmtId="178" fontId="2" fillId="0" borderId="6" xfId="0" applyNumberFormat="1" applyFont="1" applyFill="1" applyBorder="1" applyAlignment="1" applyProtection="1">
      <alignment horizontal="center" vertical="center" wrapText="1"/>
    </xf>
    <xf numFmtId="178" fontId="2" fillId="0" borderId="1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177" fontId="2" fillId="0" borderId="4" xfId="4" applyNumberFormat="1" applyFont="1" applyFill="1" applyBorder="1" applyAlignment="1" applyProtection="1">
      <alignment horizontal="right" vertical="center" wrapText="1"/>
    </xf>
    <xf numFmtId="178" fontId="2" fillId="2" borderId="12" xfId="0" applyNumberFormat="1" applyFont="1" applyFill="1" applyBorder="1" applyAlignment="1" applyProtection="1">
      <alignment horizontal="centerContinuous" vertical="center"/>
    </xf>
    <xf numFmtId="178" fontId="2" fillId="2" borderId="13" xfId="0" applyNumberFormat="1" applyFont="1" applyFill="1" applyBorder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" vertical="center" wrapText="1"/>
    </xf>
    <xf numFmtId="178" fontId="2" fillId="2" borderId="4" xfId="0" applyNumberFormat="1" applyFont="1" applyFill="1" applyBorder="1" applyAlignment="1" applyProtection="1">
      <alignment horizontal="centerContinuous" vertical="center"/>
    </xf>
    <xf numFmtId="178" fontId="2" fillId="2" borderId="9" xfId="0" applyNumberFormat="1" applyFont="1" applyFill="1" applyBorder="1" applyAlignment="1" applyProtection="1">
      <alignment horizontal="centerContinuous" vertical="center"/>
    </xf>
    <xf numFmtId="178" fontId="2" fillId="0" borderId="9" xfId="0" applyNumberFormat="1" applyFont="1" applyFill="1" applyBorder="1" applyAlignment="1" applyProtection="1">
      <alignment horizontal="center" vertical="center" wrapText="1"/>
    </xf>
    <xf numFmtId="178" fontId="2" fillId="2" borderId="4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 applyProtection="1">
      <alignment horizontal="right" vertical="center"/>
    </xf>
    <xf numFmtId="179" fontId="2" fillId="0" borderId="2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Alignment="1">
      <alignment vertical="center"/>
    </xf>
    <xf numFmtId="179" fontId="2" fillId="0" borderId="4" xfId="0" applyNumberFormat="1" applyFont="1" applyFill="1" applyBorder="1" applyAlignment="1" applyProtection="1">
      <alignment horizontal="right" vertical="center" wrapText="1"/>
    </xf>
    <xf numFmtId="179" fontId="2" fillId="0" borderId="7" xfId="0" applyNumberFormat="1" applyFont="1" applyFill="1" applyBorder="1" applyAlignment="1" applyProtection="1">
      <alignment horizontal="right" vertical="center" wrapText="1"/>
    </xf>
    <xf numFmtId="181" fontId="2" fillId="0" borderId="4" xfId="35" applyNumberFormat="1" applyFont="1" applyFill="1" applyBorder="1" applyAlignment="1">
      <alignment vertical="center"/>
    </xf>
    <xf numFmtId="179" fontId="2" fillId="0" borderId="6" xfId="0" applyNumberFormat="1" applyFont="1" applyFill="1" applyBorder="1" applyAlignment="1" applyProtection="1">
      <alignment horizontal="right" vertical="center"/>
    </xf>
    <xf numFmtId="0" fontId="1" fillId="0" borderId="8" xfId="0" applyFont="1" applyFill="1" applyBorder="1" applyAlignment="1"/>
    <xf numFmtId="179" fontId="2" fillId="0" borderId="8" xfId="0" applyNumberFormat="1" applyFont="1" applyFill="1" applyBorder="1" applyAlignment="1"/>
    <xf numFmtId="179" fontId="2" fillId="0" borderId="6" xfId="0" applyNumberFormat="1" applyFont="1" applyFill="1" applyBorder="1" applyAlignment="1" applyProtection="1">
      <alignment horizontal="right" vertical="center" wrapText="1"/>
    </xf>
    <xf numFmtId="179" fontId="6" fillId="0" borderId="2" xfId="0" applyNumberFormat="1" applyFont="1" applyFill="1" applyBorder="1" applyAlignment="1" applyProtection="1">
      <alignment horizontal="right" vertical="center"/>
    </xf>
    <xf numFmtId="179" fontId="6" fillId="0" borderId="9" xfId="0" applyNumberFormat="1" applyFont="1" applyFill="1" applyBorder="1" applyAlignment="1" applyProtection="1">
      <alignment horizontal="right" vertical="center"/>
    </xf>
    <xf numFmtId="179" fontId="6" fillId="0" borderId="8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vertical="center"/>
    </xf>
    <xf numFmtId="179" fontId="2" fillId="0" borderId="8" xfId="0" applyNumberFormat="1" applyFont="1" applyFill="1" applyBorder="1" applyAlignment="1">
      <alignment horizontal="right"/>
    </xf>
    <xf numFmtId="179" fontId="7" fillId="0" borderId="6" xfId="0" applyNumberFormat="1" applyFont="1" applyFill="1" applyBorder="1" applyAlignment="1" applyProtection="1">
      <alignment horizontal="right" vertical="center" wrapText="1"/>
    </xf>
    <xf numFmtId="179" fontId="7" fillId="0" borderId="2" xfId="0" applyNumberFormat="1" applyFont="1" applyFill="1" applyBorder="1" applyAlignment="1" applyProtection="1">
      <alignment horizontal="right" vertical="center"/>
    </xf>
    <xf numFmtId="179" fontId="6" fillId="0" borderId="6" xfId="0" applyNumberFormat="1" applyFont="1" applyFill="1" applyBorder="1" applyAlignment="1" applyProtection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常规 2 21 2" xf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J27" sqref="J27"/>
    </sheetView>
  </sheetViews>
  <sheetFormatPr defaultColWidth="7" defaultRowHeight="12.75" customHeight="1" outlineLevelCol="5"/>
  <cols>
    <col min="1" max="1" width="37.875" style="1" customWidth="1"/>
    <col min="2" max="2" width="18.125" style="1" customWidth="1"/>
    <col min="3" max="3" width="28.5" style="1" customWidth="1"/>
    <col min="4" max="4" width="19.125" style="1" customWidth="1"/>
    <col min="5" max="5" width="21.875" style="1" customWidth="1"/>
    <col min="6" max="6" width="19.625" style="1" customWidth="1"/>
    <col min="7" max="16384" width="7" style="1"/>
  </cols>
  <sheetData>
    <row r="1" s="1" customFormat="1" ht="12" customHeight="1" spans="1:4">
      <c r="A1" s="50"/>
      <c r="B1" s="4"/>
      <c r="C1" s="4"/>
      <c r="D1" s="4"/>
    </row>
    <row r="2" s="1" customFormat="1" ht="25.5" customHeight="1" spans="1:6">
      <c r="A2" s="5" t="s">
        <v>0</v>
      </c>
      <c r="B2" s="5"/>
      <c r="C2" s="5"/>
      <c r="D2" s="5"/>
      <c r="E2" s="51"/>
      <c r="F2" s="51"/>
    </row>
    <row r="3" s="1" customFormat="1" ht="12" customHeight="1" spans="1:6">
      <c r="A3" s="121" t="s">
        <v>1</v>
      </c>
      <c r="B3" s="4"/>
      <c r="C3" s="4"/>
      <c r="D3" s="1"/>
      <c r="E3" s="1"/>
      <c r="F3" s="3" t="s">
        <v>2</v>
      </c>
    </row>
    <row r="4" s="1" customFormat="1" ht="15.75" customHeight="1" spans="1:6">
      <c r="A4" s="29" t="s">
        <v>3</v>
      </c>
      <c r="B4" s="43"/>
      <c r="C4" s="122" t="s">
        <v>4</v>
      </c>
      <c r="D4" s="122"/>
      <c r="E4" s="122"/>
      <c r="F4" s="122"/>
    </row>
    <row r="5" s="1" customFormat="1" ht="15.75" customHeight="1" spans="1:6">
      <c r="A5" s="29" t="s">
        <v>5</v>
      </c>
      <c r="B5" s="56" t="s">
        <v>6</v>
      </c>
      <c r="C5" s="13" t="s">
        <v>7</v>
      </c>
      <c r="D5" s="56" t="s">
        <v>6</v>
      </c>
      <c r="E5" s="123" t="s">
        <v>8</v>
      </c>
      <c r="F5" s="123" t="s">
        <v>6</v>
      </c>
    </row>
    <row r="6" s="1" customFormat="1" ht="15.75" customHeight="1" spans="1:6">
      <c r="A6" s="59" t="s">
        <v>9</v>
      </c>
      <c r="B6" s="124">
        <f>B7+B8+B9</f>
        <v>10123260.08</v>
      </c>
      <c r="C6" s="61" t="s">
        <v>10</v>
      </c>
      <c r="D6" s="125">
        <v>0</v>
      </c>
      <c r="E6" s="126" t="s">
        <v>11</v>
      </c>
      <c r="F6" s="64">
        <f>F7+F8+F9</f>
        <v>1520460.08</v>
      </c>
    </row>
    <row r="7" s="1" customFormat="1" ht="15.75" customHeight="1" spans="1:6">
      <c r="A7" s="34" t="s">
        <v>12</v>
      </c>
      <c r="B7" s="65">
        <v>10123260.08</v>
      </c>
      <c r="C7" s="61" t="s">
        <v>13</v>
      </c>
      <c r="D7" s="125">
        <v>0</v>
      </c>
      <c r="E7" s="126" t="s">
        <v>14</v>
      </c>
      <c r="F7" s="64">
        <v>1408991.08</v>
      </c>
    </row>
    <row r="8" s="1" customFormat="1" ht="15.75" customHeight="1" spans="1:6">
      <c r="A8" s="34" t="s">
        <v>15</v>
      </c>
      <c r="B8" s="127">
        <v>0</v>
      </c>
      <c r="C8" s="61" t="s">
        <v>16</v>
      </c>
      <c r="D8" s="125">
        <v>0</v>
      </c>
      <c r="E8" s="126" t="s">
        <v>17</v>
      </c>
      <c r="F8" s="64">
        <v>101869</v>
      </c>
    </row>
    <row r="9" s="1" customFormat="1" ht="15.75" customHeight="1" spans="1:6">
      <c r="A9" s="34" t="s">
        <v>18</v>
      </c>
      <c r="B9" s="128"/>
      <c r="C9" s="61" t="s">
        <v>19</v>
      </c>
      <c r="D9" s="125">
        <v>0</v>
      </c>
      <c r="E9" s="126" t="s">
        <v>20</v>
      </c>
      <c r="F9" s="64">
        <v>9600</v>
      </c>
    </row>
    <row r="10" s="1" customFormat="1" ht="15.75" customHeight="1" spans="1:6">
      <c r="A10" s="59" t="s">
        <v>21</v>
      </c>
      <c r="B10" s="125"/>
      <c r="C10" s="61" t="s">
        <v>22</v>
      </c>
      <c r="D10" s="125">
        <v>0</v>
      </c>
      <c r="E10" s="68" t="s">
        <v>23</v>
      </c>
      <c r="F10" s="64">
        <f>SUM(F11:F20)</f>
        <v>8602800</v>
      </c>
    </row>
    <row r="11" s="1" customFormat="1" ht="15.75" customHeight="1" spans="1:6">
      <c r="A11" s="34" t="s">
        <v>24</v>
      </c>
      <c r="B11" s="125"/>
      <c r="C11" s="61" t="s">
        <v>25</v>
      </c>
      <c r="D11" s="125">
        <v>0</v>
      </c>
      <c r="E11" s="68" t="s">
        <v>14</v>
      </c>
      <c r="F11" s="64">
        <v>140000</v>
      </c>
    </row>
    <row r="12" s="1" customFormat="1" ht="15.75" customHeight="1" spans="1:6">
      <c r="A12" s="59" t="s">
        <v>26</v>
      </c>
      <c r="B12" s="125"/>
      <c r="C12" s="61" t="s">
        <v>27</v>
      </c>
      <c r="D12" s="125">
        <v>0</v>
      </c>
      <c r="E12" s="68" t="s">
        <v>17</v>
      </c>
      <c r="F12" s="64">
        <v>8442800</v>
      </c>
    </row>
    <row r="13" s="1" customFormat="1" ht="15.75" customHeight="1" spans="1:6">
      <c r="A13" s="59" t="s">
        <v>28</v>
      </c>
      <c r="B13" s="125">
        <v>0</v>
      </c>
      <c r="C13" s="61" t="s">
        <v>29</v>
      </c>
      <c r="D13" s="62">
        <v>259851</v>
      </c>
      <c r="E13" s="68" t="s">
        <v>20</v>
      </c>
      <c r="F13" s="64">
        <v>0</v>
      </c>
    </row>
    <row r="14" s="1" customFormat="1" ht="15.75" customHeight="1" spans="1:6">
      <c r="A14" s="59" t="s">
        <v>30</v>
      </c>
      <c r="B14" s="125">
        <v>0</v>
      </c>
      <c r="C14" s="61" t="s">
        <v>31</v>
      </c>
      <c r="D14" s="62">
        <v>0</v>
      </c>
      <c r="E14" s="129" t="s">
        <v>32</v>
      </c>
      <c r="F14" s="64">
        <v>0</v>
      </c>
    </row>
    <row r="15" s="1" customFormat="1" ht="15.75" customHeight="1" spans="1:6">
      <c r="A15" s="59" t="s">
        <v>33</v>
      </c>
      <c r="B15" s="127">
        <v>0</v>
      </c>
      <c r="C15" s="61" t="s">
        <v>34</v>
      </c>
      <c r="D15" s="62">
        <v>92654</v>
      </c>
      <c r="E15" s="129" t="s">
        <v>35</v>
      </c>
      <c r="F15" s="64">
        <v>0</v>
      </c>
    </row>
    <row r="16" s="1" customFormat="1" ht="15.75" customHeight="1" spans="1:6">
      <c r="A16" s="59" t="s">
        <v>36</v>
      </c>
      <c r="B16" s="128">
        <v>0</v>
      </c>
      <c r="C16" s="61" t="s">
        <v>37</v>
      </c>
      <c r="D16" s="62">
        <v>0</v>
      </c>
      <c r="E16" s="129" t="s">
        <v>38</v>
      </c>
      <c r="F16" s="64">
        <v>20000</v>
      </c>
    </row>
    <row r="17" s="1" customFormat="1" ht="15.75" customHeight="1" spans="1:6">
      <c r="A17" s="70" t="s">
        <v>39</v>
      </c>
      <c r="B17" s="42">
        <v>0</v>
      </c>
      <c r="C17" s="61" t="s">
        <v>40</v>
      </c>
      <c r="D17" s="62">
        <v>0</v>
      </c>
      <c r="E17" s="129" t="s">
        <v>41</v>
      </c>
      <c r="F17" s="64">
        <v>0</v>
      </c>
    </row>
    <row r="18" s="1" customFormat="1" ht="15.75" customHeight="1" spans="1:6">
      <c r="A18" s="70" t="s">
        <v>42</v>
      </c>
      <c r="B18" s="42">
        <v>0</v>
      </c>
      <c r="C18" s="61" t="s">
        <v>43</v>
      </c>
      <c r="D18" s="62">
        <v>0</v>
      </c>
      <c r="E18" s="129" t="s">
        <v>44</v>
      </c>
      <c r="F18" s="64"/>
    </row>
    <row r="19" s="1" customFormat="1" ht="15.75" customHeight="1" spans="1:6">
      <c r="A19" s="70" t="s">
        <v>45</v>
      </c>
      <c r="B19" s="42">
        <v>0</v>
      </c>
      <c r="C19" s="61" t="s">
        <v>46</v>
      </c>
      <c r="D19" s="62">
        <v>9630541.08</v>
      </c>
      <c r="E19" s="129" t="s">
        <v>47</v>
      </c>
      <c r="F19" s="64">
        <v>0</v>
      </c>
    </row>
    <row r="20" s="1" customFormat="1" ht="15.75" customHeight="1" spans="1:6">
      <c r="A20" s="70" t="s">
        <v>48</v>
      </c>
      <c r="B20" s="42">
        <v>0</v>
      </c>
      <c r="C20" s="61" t="s">
        <v>49</v>
      </c>
      <c r="D20" s="62">
        <v>0</v>
      </c>
      <c r="E20" s="129" t="s">
        <v>50</v>
      </c>
      <c r="F20" s="64">
        <v>0</v>
      </c>
    </row>
    <row r="21" s="1" customFormat="1" ht="15.75" customHeight="1" spans="1:6">
      <c r="A21" s="59"/>
      <c r="B21" s="130"/>
      <c r="C21" s="61" t="s">
        <v>51</v>
      </c>
      <c r="D21" s="62">
        <v>0</v>
      </c>
      <c r="E21" s="131"/>
      <c r="F21" s="132"/>
    </row>
    <row r="22" s="1" customFormat="1" ht="15.75" customHeight="1" spans="1:6">
      <c r="A22" s="59"/>
      <c r="B22" s="42"/>
      <c r="C22" s="61" t="s">
        <v>52</v>
      </c>
      <c r="D22" s="62">
        <v>0</v>
      </c>
      <c r="E22" s="131"/>
      <c r="F22" s="132"/>
    </row>
    <row r="23" s="1" customFormat="1" ht="15.75" customHeight="1" spans="1:6">
      <c r="A23" s="59"/>
      <c r="B23" s="42"/>
      <c r="C23" s="61" t="s">
        <v>53</v>
      </c>
      <c r="D23" s="62">
        <v>0</v>
      </c>
      <c r="E23" s="131"/>
      <c r="F23" s="132"/>
    </row>
    <row r="24" s="1" customFormat="1" ht="15.75" customHeight="1" spans="1:6">
      <c r="A24" s="59"/>
      <c r="B24" s="42"/>
      <c r="C24" s="61" t="s">
        <v>54</v>
      </c>
      <c r="D24" s="62">
        <v>0</v>
      </c>
      <c r="E24" s="131"/>
      <c r="F24" s="132"/>
    </row>
    <row r="25" s="1" customFormat="1" ht="15.75" customHeight="1" spans="1:6">
      <c r="A25" s="59"/>
      <c r="B25" s="42"/>
      <c r="C25" s="61" t="s">
        <v>55</v>
      </c>
      <c r="D25" s="62">
        <v>140214</v>
      </c>
      <c r="E25" s="131"/>
      <c r="F25" s="132"/>
    </row>
    <row r="26" s="1" customFormat="1" ht="15.75" customHeight="1" spans="1:6">
      <c r="A26" s="59"/>
      <c r="B26" s="42"/>
      <c r="C26" s="61" t="s">
        <v>56</v>
      </c>
      <c r="D26" s="125">
        <v>0</v>
      </c>
      <c r="E26" s="131"/>
      <c r="F26" s="132"/>
    </row>
    <row r="27" s="1" customFormat="1" ht="15.75" customHeight="1" spans="1:6">
      <c r="A27" s="59"/>
      <c r="B27" s="42"/>
      <c r="C27" s="61" t="s">
        <v>57</v>
      </c>
      <c r="D27" s="125">
        <v>0</v>
      </c>
      <c r="E27" s="131"/>
      <c r="F27" s="132"/>
    </row>
    <row r="28" s="1" customFormat="1" ht="15.75" customHeight="1" spans="1:6">
      <c r="A28" s="59"/>
      <c r="B28" s="42"/>
      <c r="C28" s="61" t="s">
        <v>58</v>
      </c>
      <c r="D28" s="125">
        <v>0</v>
      </c>
      <c r="E28" s="131"/>
      <c r="F28" s="132"/>
    </row>
    <row r="29" s="1" customFormat="1" ht="15.75" customHeight="1" spans="1:6">
      <c r="A29" s="59"/>
      <c r="B29" s="42"/>
      <c r="C29" s="61" t="s">
        <v>59</v>
      </c>
      <c r="D29" s="125">
        <v>0</v>
      </c>
      <c r="E29" s="131"/>
      <c r="F29" s="132"/>
    </row>
    <row r="30" s="1" customFormat="1" ht="15.75" customHeight="1" spans="1:6">
      <c r="A30" s="59"/>
      <c r="B30" s="42"/>
      <c r="C30" s="61" t="s">
        <v>60</v>
      </c>
      <c r="D30" s="125">
        <v>0</v>
      </c>
      <c r="E30" s="131"/>
      <c r="F30" s="132"/>
    </row>
    <row r="31" s="1" customFormat="1" ht="15.75" customHeight="1" spans="1:6">
      <c r="A31" s="59"/>
      <c r="B31" s="42"/>
      <c r="C31" s="61" t="s">
        <v>61</v>
      </c>
      <c r="D31" s="125">
        <v>0</v>
      </c>
      <c r="E31" s="131"/>
      <c r="F31" s="132"/>
    </row>
    <row r="32" s="1" customFormat="1" ht="15.75" customHeight="1" spans="1:6">
      <c r="A32" s="59"/>
      <c r="B32" s="42"/>
      <c r="C32" s="61" t="s">
        <v>62</v>
      </c>
      <c r="D32" s="125">
        <v>0</v>
      </c>
      <c r="E32" s="131"/>
      <c r="F32" s="132"/>
    </row>
    <row r="33" s="1" customFormat="1" ht="15.75" customHeight="1" spans="1:6">
      <c r="A33" s="59"/>
      <c r="B33" s="42"/>
      <c r="C33" s="61" t="s">
        <v>63</v>
      </c>
      <c r="D33" s="127">
        <v>0</v>
      </c>
      <c r="E33" s="131"/>
      <c r="F33" s="132"/>
    </row>
    <row r="34" s="1" customFormat="1" ht="15.75" customHeight="1" spans="1:6">
      <c r="A34" s="59"/>
      <c r="B34" s="42"/>
      <c r="C34" s="61" t="s">
        <v>64</v>
      </c>
      <c r="D34" s="133">
        <v>0</v>
      </c>
      <c r="E34" s="131"/>
      <c r="F34" s="132"/>
    </row>
    <row r="35" s="1" customFormat="1" ht="15.75" customHeight="1" spans="1:6">
      <c r="A35" s="78" t="s">
        <v>65</v>
      </c>
      <c r="B35" s="134">
        <f>B6+B18+B19+B20</f>
        <v>10123260.08</v>
      </c>
      <c r="C35" s="80" t="s">
        <v>66</v>
      </c>
      <c r="D35" s="135">
        <f>SUM(D6:D34)</f>
        <v>10123260.08</v>
      </c>
      <c r="E35" s="80" t="s">
        <v>66</v>
      </c>
      <c r="F35" s="136">
        <f>F6+F10</f>
        <v>10123260.08</v>
      </c>
    </row>
    <row r="36" s="1" customFormat="1" ht="15.75" customHeight="1" spans="1:6">
      <c r="A36" s="59" t="s">
        <v>67</v>
      </c>
      <c r="B36" s="124">
        <v>0</v>
      </c>
      <c r="C36" s="83" t="s">
        <v>68</v>
      </c>
      <c r="D36" s="42"/>
      <c r="E36" s="137" t="s">
        <v>69</v>
      </c>
      <c r="F36" s="138"/>
    </row>
    <row r="37" s="1" customFormat="1" ht="15.75" customHeight="1" spans="1:6">
      <c r="A37" s="59" t="s">
        <v>70</v>
      </c>
      <c r="B37" s="127">
        <v>0</v>
      </c>
      <c r="C37" s="76"/>
      <c r="D37" s="42"/>
      <c r="E37" s="131"/>
      <c r="F37" s="138"/>
    </row>
    <row r="38" s="1" customFormat="1" ht="15.75" customHeight="1" spans="1:6">
      <c r="A38" s="59" t="s">
        <v>71</v>
      </c>
      <c r="B38" s="133">
        <v>0</v>
      </c>
      <c r="C38" s="76"/>
      <c r="D38" s="42"/>
      <c r="E38" s="131"/>
      <c r="F38" s="138"/>
    </row>
    <row r="39" s="1" customFormat="1" ht="15.75" customHeight="1" spans="1:6">
      <c r="A39" s="59" t="s">
        <v>72</v>
      </c>
      <c r="B39" s="139">
        <v>0</v>
      </c>
      <c r="C39" s="76"/>
      <c r="D39" s="140"/>
      <c r="E39" s="131"/>
      <c r="F39" s="138"/>
    </row>
    <row r="40" s="1" customFormat="1" ht="15.75" customHeight="1" spans="1:6">
      <c r="A40" s="78" t="s">
        <v>73</v>
      </c>
      <c r="B40" s="141">
        <f t="shared" ref="B40:F40" si="0">B35+B36</f>
        <v>10123260.08</v>
      </c>
      <c r="C40" s="89" t="s">
        <v>74</v>
      </c>
      <c r="D40" s="90">
        <f t="shared" si="0"/>
        <v>10123260.08</v>
      </c>
      <c r="E40" s="89" t="s">
        <v>75</v>
      </c>
      <c r="F40" s="136">
        <f t="shared" si="0"/>
        <v>10123260.08</v>
      </c>
    </row>
    <row r="41" s="1" customFormat="1" ht="20.1" customHeight="1"/>
  </sheetData>
  <mergeCells count="2">
    <mergeCell ref="A4:B4"/>
    <mergeCell ref="C4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6"/>
  <sheetViews>
    <sheetView workbookViewId="0">
      <selection activeCell="A1" sqref="$A1:$XFD1048576"/>
    </sheetView>
  </sheetViews>
  <sheetFormatPr defaultColWidth="6.875" defaultRowHeight="11.25"/>
  <cols>
    <col min="1" max="1" width="7.625" style="1" customWidth="1"/>
    <col min="2" max="2" width="9.25" style="1" customWidth="1"/>
    <col min="3" max="3" width="8.625" style="1" customWidth="1"/>
    <col min="4" max="4" width="26.25" style="1" customWidth="1"/>
    <col min="5" max="7" width="13.75" style="1" customWidth="1"/>
    <col min="8" max="8" width="10.375" style="1" customWidth="1"/>
    <col min="9" max="9" width="5.625" style="1" customWidth="1"/>
    <col min="10" max="10" width="5.125" style="1" customWidth="1"/>
    <col min="11" max="11" width="5.375" style="1" customWidth="1"/>
    <col min="12" max="12" width="5" style="1" customWidth="1"/>
    <col min="13" max="13" width="5.5" style="1" customWidth="1"/>
    <col min="14" max="14" width="6.625" style="1" customWidth="1"/>
    <col min="15" max="15" width="5.5" style="1" customWidth="1"/>
    <col min="16" max="16" width="5.125" style="1" customWidth="1"/>
    <col min="17" max="17" width="4.625" style="1" customWidth="1"/>
    <col min="18" max="18" width="4.5" style="1" customWidth="1"/>
    <col min="19" max="19" width="5.625" style="1" customWidth="1"/>
    <col min="20" max="20" width="5.5" style="1" customWidth="1"/>
    <col min="21" max="21" width="5.75" style="1" customWidth="1"/>
    <col min="22" max="22" width="4.875" style="1" customWidth="1"/>
    <col min="23" max="23" width="5.25" style="1" customWidth="1"/>
    <col min="24" max="24" width="4.625" style="1" customWidth="1"/>
    <col min="25" max="250" width="5" style="1" customWidth="1"/>
    <col min="251" max="16384" width="6.875" style="1"/>
  </cols>
  <sheetData>
    <row r="1" s="1" customFormat="1" ht="12" customHeight="1" spans="1:250">
      <c r="A1" s="5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</row>
    <row r="2" s="1" customFormat="1" ht="25.5" customHeight="1" spans="1:250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</row>
    <row r="3" s="1" customFormat="1" ht="35.25" customHeight="1" spans="1:250">
      <c r="A3" s="93" t="s">
        <v>77</v>
      </c>
      <c r="B3" s="93"/>
      <c r="C3" s="93"/>
      <c r="D3" s="93"/>
      <c r="E3" s="9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97"/>
      <c r="S3" s="97"/>
      <c r="T3" s="97"/>
      <c r="U3" s="4"/>
      <c r="V3" s="4"/>
      <c r="W3" s="4"/>
      <c r="X3" s="4" t="s">
        <v>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</row>
    <row r="4" s="1" customFormat="1" ht="24" customHeight="1" spans="1:250">
      <c r="A4" s="29" t="s">
        <v>78</v>
      </c>
      <c r="B4" s="29"/>
      <c r="C4" s="29"/>
      <c r="D4" s="98" t="s">
        <v>79</v>
      </c>
      <c r="E4" s="99" t="s">
        <v>80</v>
      </c>
      <c r="F4" s="100" t="s">
        <v>81</v>
      </c>
      <c r="G4" s="101"/>
      <c r="H4" s="101"/>
      <c r="I4" s="110"/>
      <c r="J4" s="110"/>
      <c r="K4" s="110"/>
      <c r="L4" s="110"/>
      <c r="M4" s="110"/>
      <c r="N4" s="110"/>
      <c r="O4" s="110"/>
      <c r="P4" s="110"/>
      <c r="Q4" s="111"/>
      <c r="R4" s="112" t="s">
        <v>82</v>
      </c>
      <c r="S4" s="102" t="s">
        <v>83</v>
      </c>
      <c r="T4" s="102" t="s">
        <v>84</v>
      </c>
      <c r="U4" s="113" t="s">
        <v>85</v>
      </c>
      <c r="V4" s="113"/>
      <c r="W4" s="113"/>
      <c r="X4" s="113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1" customFormat="1" ht="30" customHeight="1" spans="1:250">
      <c r="A5" s="13" t="s">
        <v>86</v>
      </c>
      <c r="B5" s="13" t="s">
        <v>87</v>
      </c>
      <c r="C5" s="29" t="s">
        <v>88</v>
      </c>
      <c r="D5" s="98"/>
      <c r="E5" s="102"/>
      <c r="F5" s="103" t="s">
        <v>89</v>
      </c>
      <c r="G5" s="103" t="s">
        <v>90</v>
      </c>
      <c r="H5" s="104" t="s">
        <v>91</v>
      </c>
      <c r="I5" s="100" t="s">
        <v>92</v>
      </c>
      <c r="J5" s="101"/>
      <c r="K5" s="101"/>
      <c r="L5" s="101"/>
      <c r="M5" s="101"/>
      <c r="N5" s="101"/>
      <c r="O5" s="101"/>
      <c r="P5" s="101"/>
      <c r="Q5" s="114"/>
      <c r="R5" s="115"/>
      <c r="S5" s="102"/>
      <c r="T5" s="102"/>
      <c r="U5" s="102" t="s">
        <v>89</v>
      </c>
      <c r="V5" s="116" t="s">
        <v>93</v>
      </c>
      <c r="W5" s="116" t="s">
        <v>94</v>
      </c>
      <c r="X5" s="116" t="s">
        <v>95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1" customFormat="1" ht="38.25" customHeight="1" spans="1:250">
      <c r="A6" s="13"/>
      <c r="B6" s="13"/>
      <c r="C6" s="29"/>
      <c r="D6" s="98"/>
      <c r="E6" s="102"/>
      <c r="F6" s="102"/>
      <c r="G6" s="102"/>
      <c r="H6" s="102"/>
      <c r="I6" s="103" t="s">
        <v>96</v>
      </c>
      <c r="J6" s="103" t="s">
        <v>97</v>
      </c>
      <c r="K6" s="103" t="s">
        <v>98</v>
      </c>
      <c r="L6" s="103" t="s">
        <v>99</v>
      </c>
      <c r="M6" s="103" t="s">
        <v>100</v>
      </c>
      <c r="N6" s="103" t="s">
        <v>101</v>
      </c>
      <c r="O6" s="103" t="s">
        <v>102</v>
      </c>
      <c r="P6" s="103" t="s">
        <v>103</v>
      </c>
      <c r="Q6" s="103" t="s">
        <v>104</v>
      </c>
      <c r="R6" s="102"/>
      <c r="S6" s="102"/>
      <c r="T6" s="102"/>
      <c r="U6" s="102"/>
      <c r="V6" s="116"/>
      <c r="W6" s="116"/>
      <c r="X6" s="116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1" customFormat="1" ht="46.5" customHeight="1" spans="1:250">
      <c r="A7" s="13"/>
      <c r="B7" s="13"/>
      <c r="C7" s="29"/>
      <c r="D7" s="98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16"/>
      <c r="W7" s="116"/>
      <c r="X7" s="116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  <c r="GR7" s="120"/>
      <c r="GS7" s="120"/>
      <c r="GT7" s="120"/>
      <c r="GU7" s="120"/>
      <c r="GV7" s="120"/>
      <c r="GW7" s="120"/>
      <c r="GX7" s="120"/>
      <c r="GY7" s="120"/>
      <c r="GZ7" s="120"/>
      <c r="HA7" s="120"/>
      <c r="HB7" s="120"/>
      <c r="HC7" s="120"/>
      <c r="HD7" s="120"/>
      <c r="HE7" s="120"/>
      <c r="HF7" s="120"/>
      <c r="HG7" s="120"/>
      <c r="HH7" s="120"/>
      <c r="HI7" s="120"/>
      <c r="HJ7" s="120"/>
      <c r="HK7" s="120"/>
      <c r="HL7" s="120"/>
      <c r="HM7" s="120"/>
      <c r="HN7" s="120"/>
      <c r="HO7" s="120"/>
      <c r="HP7" s="120"/>
      <c r="HQ7" s="120"/>
      <c r="HR7" s="120"/>
      <c r="HS7" s="120"/>
      <c r="HT7" s="120"/>
      <c r="HU7" s="120"/>
      <c r="HV7" s="120"/>
      <c r="HW7" s="120"/>
      <c r="HX7" s="120"/>
      <c r="HY7" s="120"/>
      <c r="HZ7" s="120"/>
      <c r="IA7" s="120"/>
      <c r="IB7" s="120"/>
      <c r="IC7" s="120"/>
      <c r="ID7" s="120"/>
      <c r="IE7" s="120"/>
      <c r="IF7" s="120"/>
      <c r="IG7" s="120"/>
      <c r="IH7" s="120"/>
      <c r="II7" s="120"/>
      <c r="IJ7" s="120"/>
      <c r="IK7" s="120"/>
      <c r="IL7" s="120"/>
      <c r="IM7" s="120"/>
      <c r="IN7" s="120"/>
      <c r="IO7" s="120"/>
      <c r="IP7" s="120"/>
    </row>
    <row r="8" s="1" customFormat="1" ht="26.25" customHeight="1" spans="1:250">
      <c r="A8" s="16" t="s">
        <v>105</v>
      </c>
      <c r="B8" s="16" t="s">
        <v>105</v>
      </c>
      <c r="C8" s="16" t="s">
        <v>105</v>
      </c>
      <c r="D8" s="105" t="s">
        <v>105</v>
      </c>
      <c r="E8" s="106">
        <v>1</v>
      </c>
      <c r="F8" s="106">
        <v>2</v>
      </c>
      <c r="G8" s="106">
        <v>3</v>
      </c>
      <c r="H8" s="106">
        <v>4</v>
      </c>
      <c r="I8" s="106">
        <v>5</v>
      </c>
      <c r="J8" s="106">
        <v>6</v>
      </c>
      <c r="K8" s="106">
        <v>7</v>
      </c>
      <c r="L8" s="106">
        <v>8</v>
      </c>
      <c r="M8" s="106">
        <v>9</v>
      </c>
      <c r="N8" s="106">
        <v>10</v>
      </c>
      <c r="O8" s="106">
        <v>11</v>
      </c>
      <c r="P8" s="106">
        <v>12</v>
      </c>
      <c r="Q8" s="106">
        <v>13</v>
      </c>
      <c r="R8" s="106">
        <v>14</v>
      </c>
      <c r="S8" s="106">
        <v>15</v>
      </c>
      <c r="T8" s="106">
        <v>16</v>
      </c>
      <c r="U8" s="106">
        <v>17</v>
      </c>
      <c r="V8" s="117">
        <v>18</v>
      </c>
      <c r="W8" s="117">
        <v>19</v>
      </c>
      <c r="X8" s="117">
        <v>20</v>
      </c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1" customFormat="1" ht="28.5" customHeight="1" spans="1:250">
      <c r="A9" s="107"/>
      <c r="B9" s="107"/>
      <c r="C9" s="107"/>
      <c r="D9" s="108" t="s">
        <v>89</v>
      </c>
      <c r="E9" s="109">
        <f t="shared" ref="E9:G9" si="0">E10+E15+E19+E26</f>
        <v>10123260.08</v>
      </c>
      <c r="F9" s="109">
        <f t="shared" si="0"/>
        <v>10123260.08</v>
      </c>
      <c r="G9" s="109">
        <f t="shared" si="0"/>
        <v>10123260.08</v>
      </c>
      <c r="H9" s="109">
        <v>0</v>
      </c>
      <c r="I9" s="109"/>
      <c r="J9" s="109">
        <v>0</v>
      </c>
      <c r="K9" s="109">
        <v>0</v>
      </c>
      <c r="L9" s="109"/>
      <c r="M9" s="109">
        <v>0</v>
      </c>
      <c r="N9" s="109">
        <v>0</v>
      </c>
      <c r="O9" s="109">
        <v>0</v>
      </c>
      <c r="P9" s="109">
        <v>0</v>
      </c>
      <c r="Q9" s="109">
        <v>0</v>
      </c>
      <c r="R9" s="109">
        <v>0</v>
      </c>
      <c r="S9" s="109">
        <v>0</v>
      </c>
      <c r="T9" s="109">
        <v>0</v>
      </c>
      <c r="U9" s="118">
        <v>0</v>
      </c>
      <c r="V9" s="109">
        <v>0</v>
      </c>
      <c r="W9" s="118">
        <v>0</v>
      </c>
      <c r="X9" s="109">
        <v>0</v>
      </c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1" customFormat="1" ht="28.5" customHeight="1" spans="1:250">
      <c r="A10" s="107" t="s">
        <v>106</v>
      </c>
      <c r="B10" s="107"/>
      <c r="C10" s="107"/>
      <c r="D10" s="108" t="s">
        <v>107</v>
      </c>
      <c r="E10" s="109">
        <f t="shared" ref="E10:E28" si="1">F10+R10+S10+T10+U10</f>
        <v>259851</v>
      </c>
      <c r="F10" s="109">
        <f>F11</f>
        <v>259851</v>
      </c>
      <c r="G10" s="109">
        <f>G11</f>
        <v>259851</v>
      </c>
      <c r="H10" s="109">
        <v>0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  <c r="R10" s="109">
        <v>0</v>
      </c>
      <c r="S10" s="109">
        <v>0</v>
      </c>
      <c r="T10" s="109">
        <v>0</v>
      </c>
      <c r="U10" s="118">
        <v>0</v>
      </c>
      <c r="V10" s="109">
        <v>0</v>
      </c>
      <c r="W10" s="118">
        <v>0</v>
      </c>
      <c r="X10" s="109">
        <v>0</v>
      </c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1" customFormat="1" ht="28.5" customHeight="1" spans="1:250">
      <c r="A11" s="107" t="s">
        <v>108</v>
      </c>
      <c r="B11" s="107" t="s">
        <v>109</v>
      </c>
      <c r="C11" s="107"/>
      <c r="D11" s="108" t="s">
        <v>110</v>
      </c>
      <c r="E11" s="109">
        <f t="shared" si="1"/>
        <v>259851</v>
      </c>
      <c r="F11" s="109">
        <f>F12+F13+F14</f>
        <v>259851</v>
      </c>
      <c r="G11" s="109">
        <f>G12+G13+G14</f>
        <v>259851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09">
        <v>0</v>
      </c>
      <c r="T11" s="109">
        <v>0</v>
      </c>
      <c r="U11" s="118">
        <v>0</v>
      </c>
      <c r="V11" s="109">
        <v>0</v>
      </c>
      <c r="W11" s="118">
        <v>0</v>
      </c>
      <c r="X11" s="109">
        <v>0</v>
      </c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1" customFormat="1" ht="28.5" customHeight="1" spans="1:250">
      <c r="A12" s="107" t="s">
        <v>111</v>
      </c>
      <c r="B12" s="107" t="s">
        <v>112</v>
      </c>
      <c r="C12" s="107" t="s">
        <v>113</v>
      </c>
      <c r="D12" s="108" t="s">
        <v>114</v>
      </c>
      <c r="E12" s="109">
        <f t="shared" si="1"/>
        <v>12900</v>
      </c>
      <c r="F12" s="109">
        <f t="shared" ref="F12:F28" si="2">SUM(G12:I12)</f>
        <v>12900</v>
      </c>
      <c r="G12" s="109">
        <v>12900</v>
      </c>
      <c r="H12" s="109">
        <v>0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109">
        <v>0</v>
      </c>
      <c r="T12" s="109">
        <v>0</v>
      </c>
      <c r="U12" s="118">
        <v>0</v>
      </c>
      <c r="V12" s="109">
        <v>0</v>
      </c>
      <c r="W12" s="118">
        <v>0</v>
      </c>
      <c r="X12" s="109">
        <v>0</v>
      </c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1" customFormat="1" ht="28.5" customHeight="1" spans="1:250">
      <c r="A13" s="107" t="s">
        <v>111</v>
      </c>
      <c r="B13" s="107" t="s">
        <v>112</v>
      </c>
      <c r="C13" s="107" t="s">
        <v>109</v>
      </c>
      <c r="D13" s="108" t="s">
        <v>115</v>
      </c>
      <c r="E13" s="109">
        <f t="shared" si="1"/>
        <v>186951</v>
      </c>
      <c r="F13" s="109">
        <f t="shared" si="2"/>
        <v>186951</v>
      </c>
      <c r="G13" s="109">
        <v>186951</v>
      </c>
      <c r="H13" s="109">
        <v>0</v>
      </c>
      <c r="I13" s="109">
        <v>0</v>
      </c>
      <c r="J13" s="109">
        <v>0</v>
      </c>
      <c r="K13" s="109">
        <v>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109">
        <v>0</v>
      </c>
      <c r="T13" s="109">
        <v>0</v>
      </c>
      <c r="U13" s="118">
        <v>0</v>
      </c>
      <c r="V13" s="109">
        <v>0</v>
      </c>
      <c r="W13" s="118">
        <v>0</v>
      </c>
      <c r="X13" s="109">
        <v>0</v>
      </c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1" customFormat="1" ht="28.5" customHeight="1" spans="1:250">
      <c r="A14" s="107" t="s">
        <v>111</v>
      </c>
      <c r="B14" s="107" t="s">
        <v>112</v>
      </c>
      <c r="C14" s="107" t="s">
        <v>116</v>
      </c>
      <c r="D14" s="108" t="s">
        <v>117</v>
      </c>
      <c r="E14" s="109">
        <f t="shared" si="1"/>
        <v>60000</v>
      </c>
      <c r="F14" s="109">
        <f t="shared" si="2"/>
        <v>60000</v>
      </c>
      <c r="G14" s="109">
        <v>60000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109">
        <v>0</v>
      </c>
      <c r="T14" s="109">
        <v>0</v>
      </c>
      <c r="U14" s="118">
        <v>0</v>
      </c>
      <c r="V14" s="109">
        <v>0</v>
      </c>
      <c r="W14" s="118">
        <v>0</v>
      </c>
      <c r="X14" s="109">
        <v>0</v>
      </c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1" customFormat="1" ht="28.5" customHeight="1" spans="1:24">
      <c r="A15" s="107" t="s">
        <v>118</v>
      </c>
      <c r="B15" s="107"/>
      <c r="C15" s="107"/>
      <c r="D15" s="108" t="s">
        <v>119</v>
      </c>
      <c r="E15" s="109">
        <f t="shared" si="1"/>
        <v>92654</v>
      </c>
      <c r="F15" s="109">
        <f t="shared" si="2"/>
        <v>92654</v>
      </c>
      <c r="G15" s="109">
        <f>G16</f>
        <v>92654</v>
      </c>
      <c r="H15" s="109">
        <v>0</v>
      </c>
      <c r="I15" s="109">
        <v>0</v>
      </c>
      <c r="J15" s="109">
        <v>0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109">
        <v>0</v>
      </c>
      <c r="T15" s="109">
        <v>0</v>
      </c>
      <c r="U15" s="118">
        <v>0</v>
      </c>
      <c r="V15" s="109">
        <v>0</v>
      </c>
      <c r="W15" s="118">
        <v>0</v>
      </c>
      <c r="X15" s="109">
        <v>0</v>
      </c>
    </row>
    <row r="16" s="1" customFormat="1" ht="28.5" customHeight="1" spans="1:24">
      <c r="A16" s="107" t="s">
        <v>120</v>
      </c>
      <c r="B16" s="107" t="s">
        <v>121</v>
      </c>
      <c r="C16" s="107"/>
      <c r="D16" s="108" t="s">
        <v>122</v>
      </c>
      <c r="E16" s="109">
        <f t="shared" si="1"/>
        <v>92654</v>
      </c>
      <c r="F16" s="109">
        <f t="shared" si="2"/>
        <v>92654</v>
      </c>
      <c r="G16" s="109">
        <f>G17+G18</f>
        <v>92654</v>
      </c>
      <c r="H16" s="109">
        <v>0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109">
        <v>0</v>
      </c>
      <c r="T16" s="109">
        <v>0</v>
      </c>
      <c r="U16" s="118">
        <v>0</v>
      </c>
      <c r="V16" s="109">
        <v>0</v>
      </c>
      <c r="W16" s="118">
        <v>0</v>
      </c>
      <c r="X16" s="109">
        <v>0</v>
      </c>
    </row>
    <row r="17" s="1" customFormat="1" ht="28.5" customHeight="1" spans="1:24">
      <c r="A17" s="107" t="s">
        <v>123</v>
      </c>
      <c r="B17" s="107" t="s">
        <v>124</v>
      </c>
      <c r="C17" s="107" t="s">
        <v>113</v>
      </c>
      <c r="D17" s="108" t="s">
        <v>125</v>
      </c>
      <c r="E17" s="109">
        <f t="shared" si="1"/>
        <v>42907</v>
      </c>
      <c r="F17" s="109">
        <f t="shared" si="2"/>
        <v>42907</v>
      </c>
      <c r="G17" s="109">
        <v>42907</v>
      </c>
      <c r="H17" s="109">
        <v>0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109">
        <v>0</v>
      </c>
      <c r="T17" s="109">
        <v>0</v>
      </c>
      <c r="U17" s="118">
        <v>0</v>
      </c>
      <c r="V17" s="109">
        <v>0</v>
      </c>
      <c r="W17" s="118">
        <v>0</v>
      </c>
      <c r="X17" s="109">
        <v>0</v>
      </c>
    </row>
    <row r="18" s="1" customFormat="1" ht="28.5" customHeight="1" spans="1:24">
      <c r="A18" s="107" t="s">
        <v>123</v>
      </c>
      <c r="B18" s="107" t="s">
        <v>124</v>
      </c>
      <c r="C18" s="107" t="s">
        <v>126</v>
      </c>
      <c r="D18" s="108" t="s">
        <v>127</v>
      </c>
      <c r="E18" s="109">
        <f t="shared" si="1"/>
        <v>49747</v>
      </c>
      <c r="F18" s="109">
        <f t="shared" si="2"/>
        <v>49747</v>
      </c>
      <c r="G18" s="109">
        <v>49747</v>
      </c>
      <c r="H18" s="109">
        <v>0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109">
        <v>0</v>
      </c>
      <c r="T18" s="109">
        <v>0</v>
      </c>
      <c r="U18" s="118">
        <v>0</v>
      </c>
      <c r="V18" s="109">
        <v>0</v>
      </c>
      <c r="W18" s="118">
        <v>0</v>
      </c>
      <c r="X18" s="109">
        <v>0</v>
      </c>
    </row>
    <row r="19" s="1" customFormat="1" ht="28.5" customHeight="1" spans="1:24">
      <c r="A19" s="107" t="s">
        <v>128</v>
      </c>
      <c r="B19" s="107"/>
      <c r="C19" s="107"/>
      <c r="D19" s="108" t="s">
        <v>129</v>
      </c>
      <c r="E19" s="109">
        <f t="shared" si="1"/>
        <v>9630541.08</v>
      </c>
      <c r="F19" s="109">
        <f t="shared" si="2"/>
        <v>9630541.08</v>
      </c>
      <c r="G19" s="109">
        <f>G20+G22+G24</f>
        <v>9630541.08</v>
      </c>
      <c r="H19" s="109">
        <v>0</v>
      </c>
      <c r="I19" s="109"/>
      <c r="J19" s="109"/>
      <c r="K19" s="109"/>
      <c r="L19" s="109"/>
      <c r="M19" s="109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18">
        <v>0</v>
      </c>
      <c r="V19" s="109">
        <v>0</v>
      </c>
      <c r="W19" s="118">
        <v>0</v>
      </c>
      <c r="X19" s="109">
        <v>0</v>
      </c>
    </row>
    <row r="20" s="1" customFormat="1" ht="28.5" customHeight="1" spans="1:24">
      <c r="A20" s="107" t="s">
        <v>130</v>
      </c>
      <c r="B20" s="107" t="s">
        <v>131</v>
      </c>
      <c r="C20" s="107"/>
      <c r="D20" s="108" t="s">
        <v>132</v>
      </c>
      <c r="E20" s="109">
        <f t="shared" si="1"/>
        <v>127800</v>
      </c>
      <c r="F20" s="109">
        <f t="shared" si="2"/>
        <v>127800</v>
      </c>
      <c r="G20" s="109">
        <f>G21</f>
        <v>127800</v>
      </c>
      <c r="H20" s="109">
        <v>0</v>
      </c>
      <c r="I20" s="109"/>
      <c r="J20" s="109"/>
      <c r="K20" s="109"/>
      <c r="L20" s="109"/>
      <c r="M20" s="109">
        <v>0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09">
        <v>0</v>
      </c>
      <c r="T20" s="109">
        <v>0</v>
      </c>
      <c r="U20" s="118">
        <v>0</v>
      </c>
      <c r="V20" s="109">
        <v>0</v>
      </c>
      <c r="W20" s="118">
        <v>0</v>
      </c>
      <c r="X20" s="109">
        <v>0</v>
      </c>
    </row>
    <row r="21" s="1" customFormat="1" ht="28.5" customHeight="1" spans="1:24">
      <c r="A21" s="107" t="s">
        <v>133</v>
      </c>
      <c r="B21" s="107" t="s">
        <v>134</v>
      </c>
      <c r="C21" s="107" t="s">
        <v>135</v>
      </c>
      <c r="D21" s="108" t="s">
        <v>136</v>
      </c>
      <c r="E21" s="109">
        <f t="shared" si="1"/>
        <v>127800</v>
      </c>
      <c r="F21" s="109">
        <f t="shared" si="2"/>
        <v>127800</v>
      </c>
      <c r="G21" s="109">
        <v>127800</v>
      </c>
      <c r="H21" s="109">
        <v>0</v>
      </c>
      <c r="I21" s="109">
        <v>0</v>
      </c>
      <c r="J21" s="109">
        <v>0</v>
      </c>
      <c r="K21" s="109">
        <v>0</v>
      </c>
      <c r="L21" s="109">
        <v>0</v>
      </c>
      <c r="M21" s="109">
        <v>0</v>
      </c>
      <c r="N21" s="109">
        <v>0</v>
      </c>
      <c r="O21" s="109">
        <v>0</v>
      </c>
      <c r="P21" s="109">
        <v>0</v>
      </c>
      <c r="Q21" s="109">
        <v>0</v>
      </c>
      <c r="R21" s="109">
        <v>0</v>
      </c>
      <c r="S21" s="109">
        <v>0</v>
      </c>
      <c r="T21" s="109">
        <v>0</v>
      </c>
      <c r="U21" s="118">
        <v>0</v>
      </c>
      <c r="V21" s="109">
        <v>0</v>
      </c>
      <c r="W21" s="118">
        <v>0</v>
      </c>
      <c r="X21" s="109">
        <v>0</v>
      </c>
    </row>
    <row r="22" s="1" customFormat="1" ht="28.5" customHeight="1" spans="1:24">
      <c r="A22" s="107" t="s">
        <v>130</v>
      </c>
      <c r="B22" s="107" t="s">
        <v>113</v>
      </c>
      <c r="C22" s="107"/>
      <c r="D22" s="108" t="s">
        <v>137</v>
      </c>
      <c r="E22" s="109">
        <f t="shared" si="1"/>
        <v>9412741.08</v>
      </c>
      <c r="F22" s="109">
        <f t="shared" si="2"/>
        <v>9412741.08</v>
      </c>
      <c r="G22" s="109">
        <v>9412741.08</v>
      </c>
      <c r="H22" s="109">
        <v>0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109">
        <v>0</v>
      </c>
      <c r="T22" s="109">
        <v>0</v>
      </c>
      <c r="U22" s="118">
        <v>0</v>
      </c>
      <c r="V22" s="109">
        <v>0</v>
      </c>
      <c r="W22" s="118">
        <v>0</v>
      </c>
      <c r="X22" s="109">
        <v>0</v>
      </c>
    </row>
    <row r="23" s="1" customFormat="1" ht="28.5" customHeight="1" spans="1:24">
      <c r="A23" s="107" t="s">
        <v>133</v>
      </c>
      <c r="B23" s="107" t="s">
        <v>138</v>
      </c>
      <c r="C23" s="107" t="s">
        <v>135</v>
      </c>
      <c r="D23" s="108" t="s">
        <v>139</v>
      </c>
      <c r="E23" s="109">
        <f t="shared" si="1"/>
        <v>9412741.08</v>
      </c>
      <c r="F23" s="109">
        <f t="shared" si="2"/>
        <v>9412741.08</v>
      </c>
      <c r="G23" s="109">
        <v>9412741.08</v>
      </c>
      <c r="H23" s="109">
        <v>0</v>
      </c>
      <c r="I23" s="109">
        <v>0</v>
      </c>
      <c r="J23" s="109">
        <v>0</v>
      </c>
      <c r="K23" s="109">
        <v>0</v>
      </c>
      <c r="L23" s="109">
        <v>0</v>
      </c>
      <c r="M23" s="109">
        <v>0</v>
      </c>
      <c r="N23" s="109">
        <v>0</v>
      </c>
      <c r="O23" s="109">
        <v>0</v>
      </c>
      <c r="P23" s="109">
        <v>0</v>
      </c>
      <c r="Q23" s="109">
        <v>0</v>
      </c>
      <c r="R23" s="109">
        <v>0</v>
      </c>
      <c r="S23" s="109">
        <v>0</v>
      </c>
      <c r="T23" s="109">
        <v>0</v>
      </c>
      <c r="U23" s="118">
        <v>0</v>
      </c>
      <c r="V23" s="109">
        <v>0</v>
      </c>
      <c r="W23" s="118">
        <v>0</v>
      </c>
      <c r="X23" s="109">
        <v>0</v>
      </c>
    </row>
    <row r="24" s="1" customFormat="1" ht="28.5" customHeight="1" spans="1:24">
      <c r="A24" s="107" t="s">
        <v>130</v>
      </c>
      <c r="B24" s="107" t="s">
        <v>126</v>
      </c>
      <c r="C24" s="107"/>
      <c r="D24" s="108" t="s">
        <v>140</v>
      </c>
      <c r="E24" s="109">
        <f t="shared" si="1"/>
        <v>90000</v>
      </c>
      <c r="F24" s="109">
        <f t="shared" si="2"/>
        <v>90000</v>
      </c>
      <c r="G24" s="109">
        <v>90000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09">
        <v>0</v>
      </c>
      <c r="S24" s="109">
        <v>0</v>
      </c>
      <c r="T24" s="109">
        <v>0</v>
      </c>
      <c r="U24" s="118">
        <v>0</v>
      </c>
      <c r="V24" s="109">
        <v>0</v>
      </c>
      <c r="W24" s="118">
        <v>0</v>
      </c>
      <c r="X24" s="109">
        <v>0</v>
      </c>
    </row>
    <row r="25" s="1" customFormat="1" ht="28.5" customHeight="1" spans="1:24">
      <c r="A25" s="107" t="s">
        <v>133</v>
      </c>
      <c r="B25" s="107" t="s">
        <v>141</v>
      </c>
      <c r="C25" s="107" t="s">
        <v>135</v>
      </c>
      <c r="D25" s="108" t="s">
        <v>142</v>
      </c>
      <c r="E25" s="109">
        <f t="shared" si="1"/>
        <v>90000</v>
      </c>
      <c r="F25" s="109">
        <f t="shared" si="2"/>
        <v>90000</v>
      </c>
      <c r="G25" s="109">
        <v>90000</v>
      </c>
      <c r="H25" s="109">
        <v>0</v>
      </c>
      <c r="I25" s="109">
        <v>0</v>
      </c>
      <c r="J25" s="109">
        <v>0</v>
      </c>
      <c r="K25" s="109">
        <v>0</v>
      </c>
      <c r="L25" s="109">
        <v>0</v>
      </c>
      <c r="M25" s="109">
        <v>0</v>
      </c>
      <c r="N25" s="109">
        <v>0</v>
      </c>
      <c r="O25" s="109">
        <v>0</v>
      </c>
      <c r="P25" s="109">
        <v>0</v>
      </c>
      <c r="Q25" s="109">
        <v>0</v>
      </c>
      <c r="R25" s="109">
        <v>0</v>
      </c>
      <c r="S25" s="109">
        <v>0</v>
      </c>
      <c r="T25" s="109">
        <v>0</v>
      </c>
      <c r="U25" s="118">
        <v>0</v>
      </c>
      <c r="V25" s="109">
        <v>0</v>
      </c>
      <c r="W25" s="118">
        <v>0</v>
      </c>
      <c r="X25" s="109">
        <v>0</v>
      </c>
    </row>
    <row r="26" s="1" customFormat="1" ht="28.5" customHeight="1" spans="1:24">
      <c r="A26" s="107" t="s">
        <v>143</v>
      </c>
      <c r="B26" s="107"/>
      <c r="C26" s="107"/>
      <c r="D26" s="108" t="s">
        <v>144</v>
      </c>
      <c r="E26" s="109">
        <f t="shared" si="1"/>
        <v>140214</v>
      </c>
      <c r="F26" s="109">
        <f t="shared" si="2"/>
        <v>140214</v>
      </c>
      <c r="G26" s="109">
        <f>G27</f>
        <v>140214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  <c r="R26" s="109">
        <v>0</v>
      </c>
      <c r="S26" s="109">
        <v>0</v>
      </c>
      <c r="T26" s="109">
        <v>0</v>
      </c>
      <c r="U26" s="118">
        <v>0</v>
      </c>
      <c r="V26" s="109">
        <v>0</v>
      </c>
      <c r="W26" s="118">
        <v>0</v>
      </c>
      <c r="X26" s="109">
        <v>0</v>
      </c>
    </row>
    <row r="27" s="1" customFormat="1" ht="28.5" customHeight="1" spans="1:24">
      <c r="A27" s="107" t="s">
        <v>145</v>
      </c>
      <c r="B27" s="107" t="s">
        <v>113</v>
      </c>
      <c r="C27" s="107"/>
      <c r="D27" s="108" t="s">
        <v>146</v>
      </c>
      <c r="E27" s="109">
        <f t="shared" si="1"/>
        <v>140214</v>
      </c>
      <c r="F27" s="109">
        <f t="shared" si="2"/>
        <v>140214</v>
      </c>
      <c r="G27" s="109">
        <f>G28</f>
        <v>140214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18">
        <v>0</v>
      </c>
      <c r="V27" s="109">
        <v>0</v>
      </c>
      <c r="W27" s="118">
        <v>0</v>
      </c>
      <c r="X27" s="109">
        <v>0</v>
      </c>
    </row>
    <row r="28" s="1" customFormat="1" ht="28.5" customHeight="1" spans="1:24">
      <c r="A28" s="107" t="s">
        <v>147</v>
      </c>
      <c r="B28" s="107" t="s">
        <v>138</v>
      </c>
      <c r="C28" s="107" t="s">
        <v>131</v>
      </c>
      <c r="D28" s="108" t="s">
        <v>148</v>
      </c>
      <c r="E28" s="109">
        <f t="shared" si="1"/>
        <v>140214</v>
      </c>
      <c r="F28" s="109">
        <f t="shared" si="2"/>
        <v>140214</v>
      </c>
      <c r="G28" s="39">
        <v>140214</v>
      </c>
      <c r="H28" s="109">
        <v>0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  <c r="R28" s="109">
        <v>0</v>
      </c>
      <c r="S28" s="109">
        <v>0</v>
      </c>
      <c r="T28" s="109">
        <v>0</v>
      </c>
      <c r="U28" s="118">
        <v>0</v>
      </c>
      <c r="V28" s="109">
        <v>0</v>
      </c>
      <c r="W28" s="118">
        <v>0</v>
      </c>
      <c r="X28" s="109">
        <v>0</v>
      </c>
    </row>
    <row r="29" s="1" customFormat="1" ht="15.75" customHeight="1"/>
    <row r="30" s="1" customFormat="1" ht="15.75" customHeight="1"/>
    <row r="31" s="1" customFormat="1" ht="15.75" customHeight="1"/>
    <row r="32" s="1" customFormat="1" ht="15.75" customHeight="1"/>
    <row r="33" s="1" customFormat="1" ht="15.75" customHeight="1"/>
    <row r="34" s="1" customFormat="1" ht="20.1" customHeight="1"/>
    <row r="35" s="1" customFormat="1" ht="20.1" customHeight="1"/>
    <row r="36" s="1" customFormat="1" ht="20.1" customHeight="1"/>
  </sheetData>
  <mergeCells count="26">
    <mergeCell ref="A3:D3"/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$A1:$XFD1048576"/>
    </sheetView>
  </sheetViews>
  <sheetFormatPr defaultColWidth="6.875" defaultRowHeight="11.25"/>
  <cols>
    <col min="1" max="1" width="6.125" style="1" customWidth="1"/>
    <col min="2" max="2" width="10.375" style="1" customWidth="1"/>
    <col min="3" max="3" width="9.125" style="1" customWidth="1"/>
    <col min="4" max="4" width="37.375" style="1" customWidth="1"/>
    <col min="5" max="7" width="18.75" style="1" customWidth="1"/>
    <col min="8" max="10" width="6" style="1" customWidth="1"/>
    <col min="11" max="23" width="11.5" style="1" customWidth="1"/>
    <col min="24" max="249" width="5" style="1" customWidth="1"/>
    <col min="250" max="16384" width="6.875" style="1"/>
  </cols>
  <sheetData>
    <row r="1" s="1" customFormat="1" ht="12" customHeight="1" spans="1:10">
      <c r="A1" s="2"/>
      <c r="B1" s="3"/>
      <c r="C1" s="2"/>
      <c r="D1" s="2"/>
      <c r="E1" s="2"/>
      <c r="F1" s="2"/>
      <c r="G1" s="4"/>
      <c r="H1" s="3"/>
      <c r="I1" s="3"/>
      <c r="J1" s="4"/>
    </row>
    <row r="2" s="1" customFormat="1" ht="30" customHeight="1" spans="1:10">
      <c r="A2" s="5" t="s">
        <v>149</v>
      </c>
      <c r="B2" s="5"/>
      <c r="C2" s="5"/>
      <c r="D2" s="5"/>
      <c r="E2" s="5"/>
      <c r="F2" s="5"/>
      <c r="G2" s="5"/>
      <c r="H2" s="24"/>
      <c r="I2" s="24"/>
      <c r="J2" s="24"/>
    </row>
    <row r="3" s="1" customFormat="1" ht="23.25" customHeight="1" spans="1:10">
      <c r="A3" s="93" t="s">
        <v>77</v>
      </c>
      <c r="B3" s="93"/>
      <c r="C3" s="93"/>
      <c r="D3" s="93"/>
      <c r="E3" s="2"/>
      <c r="F3" s="2"/>
      <c r="G3" s="7" t="s">
        <v>2</v>
      </c>
      <c r="H3" s="3"/>
      <c r="I3" s="3"/>
      <c r="J3" s="4"/>
    </row>
    <row r="4" s="1" customFormat="1" ht="20.1" customHeight="1" spans="1:10">
      <c r="A4" s="29" t="s">
        <v>78</v>
      </c>
      <c r="B4" s="29"/>
      <c r="C4" s="29"/>
      <c r="D4" s="10" t="s">
        <v>79</v>
      </c>
      <c r="E4" s="11" t="s">
        <v>89</v>
      </c>
      <c r="F4" s="12" t="s">
        <v>150</v>
      </c>
      <c r="G4" s="94" t="s">
        <v>151</v>
      </c>
      <c r="H4" s="23"/>
      <c r="I4" s="23"/>
      <c r="J4" s="23"/>
    </row>
    <row r="5" s="1" customFormat="1" ht="18" customHeight="1" spans="1:10">
      <c r="A5" s="29" t="s">
        <v>86</v>
      </c>
      <c r="B5" s="29" t="s">
        <v>87</v>
      </c>
      <c r="C5" s="29" t="s">
        <v>88</v>
      </c>
      <c r="D5" s="10"/>
      <c r="E5" s="11"/>
      <c r="F5" s="12"/>
      <c r="G5" s="94"/>
      <c r="H5" s="23"/>
      <c r="I5" s="23"/>
      <c r="J5" s="23"/>
    </row>
    <row r="6" s="1" customFormat="1" ht="18" customHeight="1" spans="1:10">
      <c r="A6" s="15" t="s">
        <v>105</v>
      </c>
      <c r="B6" s="15" t="s">
        <v>105</v>
      </c>
      <c r="C6" s="16" t="s">
        <v>105</v>
      </c>
      <c r="D6" s="17" t="s">
        <v>105</v>
      </c>
      <c r="E6" s="18">
        <v>1</v>
      </c>
      <c r="F6" s="19">
        <v>2</v>
      </c>
      <c r="G6" s="95">
        <v>3</v>
      </c>
      <c r="H6" s="23"/>
      <c r="I6" s="23"/>
      <c r="J6" s="23"/>
    </row>
    <row r="7" s="1" customFormat="1" ht="18" customHeight="1" spans="1:10">
      <c r="A7" s="45"/>
      <c r="B7" s="45"/>
      <c r="C7" s="45"/>
      <c r="D7" s="45" t="s">
        <v>89</v>
      </c>
      <c r="E7" s="39">
        <f t="shared" ref="E7:E27" si="0">F7+G7</f>
        <v>10123260.08</v>
      </c>
      <c r="F7" s="39">
        <f>F8+F13+F17+F20+F23+F25</f>
        <v>1520460.08</v>
      </c>
      <c r="G7" s="39">
        <f>G8+G13+G17+G20+G23+G25</f>
        <v>8602800</v>
      </c>
      <c r="H7" s="25"/>
      <c r="I7" s="25"/>
      <c r="J7" s="25"/>
    </row>
    <row r="8" s="1" customFormat="1" ht="18" customHeight="1" spans="1:10">
      <c r="A8" s="45" t="s">
        <v>106</v>
      </c>
      <c r="B8" s="45"/>
      <c r="C8" s="45"/>
      <c r="D8" s="45" t="s">
        <v>107</v>
      </c>
      <c r="E8" s="39">
        <f t="shared" si="0"/>
        <v>259851</v>
      </c>
      <c r="F8" s="39">
        <f>F9</f>
        <v>199851</v>
      </c>
      <c r="G8" s="39">
        <f>G9</f>
        <v>60000</v>
      </c>
      <c r="H8" s="23"/>
      <c r="I8" s="23"/>
      <c r="J8" s="23"/>
    </row>
    <row r="9" s="1" customFormat="1" ht="18" customHeight="1" spans="1:10">
      <c r="A9" s="45" t="s">
        <v>108</v>
      </c>
      <c r="B9" s="45" t="s">
        <v>109</v>
      </c>
      <c r="C9" s="45"/>
      <c r="D9" s="45" t="s">
        <v>110</v>
      </c>
      <c r="E9" s="39">
        <f t="shared" si="0"/>
        <v>259851</v>
      </c>
      <c r="F9" s="39">
        <f>F10+F11+F12</f>
        <v>199851</v>
      </c>
      <c r="G9" s="39">
        <f>G10+G11+G12</f>
        <v>60000</v>
      </c>
      <c r="H9" s="23"/>
      <c r="I9" s="23"/>
      <c r="J9" s="23"/>
    </row>
    <row r="10" s="1" customFormat="1" ht="18" customHeight="1" spans="1:7">
      <c r="A10" s="45" t="s">
        <v>111</v>
      </c>
      <c r="B10" s="45" t="s">
        <v>112</v>
      </c>
      <c r="C10" s="45" t="s">
        <v>113</v>
      </c>
      <c r="D10" s="45" t="s">
        <v>114</v>
      </c>
      <c r="E10" s="39">
        <f t="shared" si="0"/>
        <v>12900</v>
      </c>
      <c r="F10" s="39">
        <v>12900</v>
      </c>
      <c r="G10" s="96">
        <v>0</v>
      </c>
    </row>
    <row r="11" s="1" customFormat="1" ht="18" customHeight="1" spans="1:7">
      <c r="A11" s="45" t="s">
        <v>111</v>
      </c>
      <c r="B11" s="45" t="s">
        <v>112</v>
      </c>
      <c r="C11" s="45" t="s">
        <v>109</v>
      </c>
      <c r="D11" s="45" t="s">
        <v>115</v>
      </c>
      <c r="E11" s="39">
        <f t="shared" si="0"/>
        <v>186951</v>
      </c>
      <c r="F11" s="39">
        <v>186951</v>
      </c>
      <c r="G11" s="96">
        <v>0</v>
      </c>
    </row>
    <row r="12" s="1" customFormat="1" ht="18" customHeight="1" spans="1:10">
      <c r="A12" s="45" t="s">
        <v>111</v>
      </c>
      <c r="B12" s="45" t="s">
        <v>112</v>
      </c>
      <c r="C12" s="45" t="s">
        <v>116</v>
      </c>
      <c r="D12" s="45" t="s">
        <v>117</v>
      </c>
      <c r="E12" s="39">
        <f t="shared" si="0"/>
        <v>60000</v>
      </c>
      <c r="F12" s="39">
        <v>0</v>
      </c>
      <c r="G12" s="96">
        <v>60000</v>
      </c>
      <c r="H12" s="23"/>
      <c r="I12" s="23"/>
      <c r="J12" s="23"/>
    </row>
    <row r="13" s="1" customFormat="1" ht="18" customHeight="1" spans="1:7">
      <c r="A13" s="45" t="s">
        <v>118</v>
      </c>
      <c r="B13" s="45"/>
      <c r="C13" s="45"/>
      <c r="D13" s="45" t="s">
        <v>119</v>
      </c>
      <c r="E13" s="39">
        <f t="shared" si="0"/>
        <v>92654</v>
      </c>
      <c r="F13" s="39">
        <f t="shared" ref="F13:F18" si="1">F14</f>
        <v>92654</v>
      </c>
      <c r="G13" s="96">
        <v>0</v>
      </c>
    </row>
    <row r="14" s="1" customFormat="1" ht="18" customHeight="1" spans="1:10">
      <c r="A14" s="45" t="s">
        <v>120</v>
      </c>
      <c r="B14" s="45" t="s">
        <v>121</v>
      </c>
      <c r="C14" s="45"/>
      <c r="D14" s="45" t="s">
        <v>122</v>
      </c>
      <c r="E14" s="39">
        <f t="shared" si="0"/>
        <v>92654</v>
      </c>
      <c r="F14" s="39">
        <f>F15+F16</f>
        <v>92654</v>
      </c>
      <c r="G14" s="96">
        <v>0</v>
      </c>
      <c r="H14" s="23"/>
      <c r="I14" s="23"/>
      <c r="J14" s="23"/>
    </row>
    <row r="15" s="1" customFormat="1" ht="18" customHeight="1" spans="1:7">
      <c r="A15" s="45" t="s">
        <v>123</v>
      </c>
      <c r="B15" s="45" t="s">
        <v>124</v>
      </c>
      <c r="C15" s="45" t="s">
        <v>113</v>
      </c>
      <c r="D15" s="45" t="s">
        <v>125</v>
      </c>
      <c r="E15" s="39">
        <f t="shared" si="0"/>
        <v>42907</v>
      </c>
      <c r="F15" s="39">
        <v>42907</v>
      </c>
      <c r="G15" s="96">
        <v>0</v>
      </c>
    </row>
    <row r="16" s="1" customFormat="1" ht="18" customHeight="1" spans="1:7">
      <c r="A16" s="45" t="s">
        <v>123</v>
      </c>
      <c r="B16" s="45" t="s">
        <v>124</v>
      </c>
      <c r="C16" s="45" t="s">
        <v>126</v>
      </c>
      <c r="D16" s="45" t="s">
        <v>127</v>
      </c>
      <c r="E16" s="39">
        <f t="shared" si="0"/>
        <v>49747</v>
      </c>
      <c r="F16" s="39">
        <v>49747</v>
      </c>
      <c r="G16" s="96">
        <v>0</v>
      </c>
    </row>
    <row r="17" s="1" customFormat="1" ht="18" customHeight="1" spans="1:7">
      <c r="A17" s="45" t="s">
        <v>128</v>
      </c>
      <c r="B17" s="45"/>
      <c r="C17" s="45"/>
      <c r="D17" s="45" t="s">
        <v>129</v>
      </c>
      <c r="E17" s="39">
        <f t="shared" si="0"/>
        <v>127800</v>
      </c>
      <c r="F17" s="39">
        <f t="shared" si="1"/>
        <v>0</v>
      </c>
      <c r="G17" s="39">
        <f>G18</f>
        <v>127800</v>
      </c>
    </row>
    <row r="18" s="1" customFormat="1" ht="18" customHeight="1" spans="1:7">
      <c r="A18" s="45" t="s">
        <v>130</v>
      </c>
      <c r="B18" s="45" t="s">
        <v>131</v>
      </c>
      <c r="C18" s="45"/>
      <c r="D18" s="45" t="s">
        <v>132</v>
      </c>
      <c r="E18" s="39">
        <f t="shared" si="0"/>
        <v>127800</v>
      </c>
      <c r="F18" s="96">
        <f t="shared" si="1"/>
        <v>0</v>
      </c>
      <c r="G18" s="96">
        <f>G19</f>
        <v>127800</v>
      </c>
    </row>
    <row r="19" s="1" customFormat="1" ht="18" customHeight="1" spans="1:7">
      <c r="A19" s="45" t="s">
        <v>133</v>
      </c>
      <c r="B19" s="45" t="s">
        <v>134</v>
      </c>
      <c r="C19" s="45" t="s">
        <v>135</v>
      </c>
      <c r="D19" s="45" t="s">
        <v>136</v>
      </c>
      <c r="E19" s="39">
        <f t="shared" si="0"/>
        <v>127800</v>
      </c>
      <c r="F19" s="39">
        <v>0</v>
      </c>
      <c r="G19" s="96">
        <v>127800</v>
      </c>
    </row>
    <row r="20" s="1" customFormat="1" ht="18" customHeight="1" spans="1:7">
      <c r="A20" s="45" t="s">
        <v>130</v>
      </c>
      <c r="B20" s="45" t="s">
        <v>113</v>
      </c>
      <c r="C20" s="45"/>
      <c r="D20" s="45" t="s">
        <v>137</v>
      </c>
      <c r="E20" s="39">
        <f t="shared" si="0"/>
        <v>9412741.08</v>
      </c>
      <c r="F20" s="39">
        <v>1087741.08</v>
      </c>
      <c r="G20" s="96">
        <v>8325000</v>
      </c>
    </row>
    <row r="21" s="1" customFormat="1" ht="18" customHeight="1" spans="1:7">
      <c r="A21" s="45" t="s">
        <v>133</v>
      </c>
      <c r="B21" s="45" t="s">
        <v>138</v>
      </c>
      <c r="C21" s="45" t="s">
        <v>135</v>
      </c>
      <c r="D21" s="45" t="s">
        <v>139</v>
      </c>
      <c r="E21" s="39">
        <f t="shared" si="0"/>
        <v>9402741.08</v>
      </c>
      <c r="F21" s="39">
        <v>1087741.08</v>
      </c>
      <c r="G21" s="96">
        <v>8315000</v>
      </c>
    </row>
    <row r="22" s="1" customFormat="1" ht="18" customHeight="1" spans="1:7">
      <c r="A22" s="45" t="s">
        <v>133</v>
      </c>
      <c r="B22" s="45" t="s">
        <v>138</v>
      </c>
      <c r="C22" s="45" t="s">
        <v>135</v>
      </c>
      <c r="D22" s="45" t="s">
        <v>139</v>
      </c>
      <c r="E22" s="39">
        <f t="shared" si="0"/>
        <v>10000</v>
      </c>
      <c r="F22" s="39">
        <v>0</v>
      </c>
      <c r="G22" s="96">
        <v>10000</v>
      </c>
    </row>
    <row r="23" s="1" customFormat="1" ht="18" customHeight="1" spans="1:7">
      <c r="A23" s="45" t="s">
        <v>130</v>
      </c>
      <c r="B23" s="45" t="s">
        <v>126</v>
      </c>
      <c r="C23" s="45"/>
      <c r="D23" s="45" t="s">
        <v>140</v>
      </c>
      <c r="E23" s="39">
        <f t="shared" si="0"/>
        <v>90000</v>
      </c>
      <c r="F23" s="39">
        <f t="shared" ref="F23:F26" si="2">F24</f>
        <v>0</v>
      </c>
      <c r="G23" s="39">
        <f>G24</f>
        <v>90000</v>
      </c>
    </row>
    <row r="24" s="1" customFormat="1" ht="18" customHeight="1" spans="1:7">
      <c r="A24" s="45" t="s">
        <v>133</v>
      </c>
      <c r="B24" s="45" t="s">
        <v>141</v>
      </c>
      <c r="C24" s="45" t="s">
        <v>135</v>
      </c>
      <c r="D24" s="45" t="s">
        <v>142</v>
      </c>
      <c r="E24" s="39">
        <f t="shared" si="0"/>
        <v>90000</v>
      </c>
      <c r="F24" s="39">
        <v>0</v>
      </c>
      <c r="G24" s="96">
        <v>90000</v>
      </c>
    </row>
    <row r="25" s="1" customFormat="1" ht="18" customHeight="1" spans="1:7">
      <c r="A25" s="45" t="s">
        <v>143</v>
      </c>
      <c r="B25" s="45"/>
      <c r="C25" s="45"/>
      <c r="D25" s="45" t="s">
        <v>144</v>
      </c>
      <c r="E25" s="39">
        <f t="shared" si="0"/>
        <v>140214</v>
      </c>
      <c r="F25" s="39">
        <f t="shared" si="2"/>
        <v>140214</v>
      </c>
      <c r="G25" s="96">
        <v>0</v>
      </c>
    </row>
    <row r="26" s="1" customFormat="1" ht="18" customHeight="1" spans="1:7">
      <c r="A26" s="45" t="s">
        <v>145</v>
      </c>
      <c r="B26" s="45" t="s">
        <v>113</v>
      </c>
      <c r="C26" s="45"/>
      <c r="D26" s="45" t="s">
        <v>146</v>
      </c>
      <c r="E26" s="39">
        <f t="shared" si="0"/>
        <v>140214</v>
      </c>
      <c r="F26" s="39">
        <f t="shared" si="2"/>
        <v>140214</v>
      </c>
      <c r="G26" s="96">
        <v>0</v>
      </c>
    </row>
    <row r="27" s="1" customFormat="1" ht="18" customHeight="1" spans="1:7">
      <c r="A27" s="45" t="s">
        <v>147</v>
      </c>
      <c r="B27" s="45" t="s">
        <v>138</v>
      </c>
      <c r="C27" s="45" t="s">
        <v>131</v>
      </c>
      <c r="D27" s="45" t="s">
        <v>148</v>
      </c>
      <c r="E27" s="39">
        <f t="shared" si="0"/>
        <v>140214</v>
      </c>
      <c r="F27" s="39">
        <v>140214</v>
      </c>
      <c r="G27" s="96">
        <v>0</v>
      </c>
    </row>
  </sheetData>
  <mergeCells count="6">
    <mergeCell ref="A3:D3"/>
    <mergeCell ref="A4:C4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A1" sqref="$A1:$XFD1048576"/>
    </sheetView>
  </sheetViews>
  <sheetFormatPr defaultColWidth="6.875" defaultRowHeight="11.25" outlineLevelCol="5"/>
  <cols>
    <col min="1" max="1" width="38.25" style="1" customWidth="1"/>
    <col min="2" max="2" width="23.375" style="1" customWidth="1"/>
    <col min="3" max="3" width="27.75" style="1" customWidth="1"/>
    <col min="4" max="4" width="21.25" style="1" customWidth="1"/>
    <col min="5" max="5" width="22.5" style="1" customWidth="1"/>
    <col min="6" max="6" width="20.125" style="1" customWidth="1"/>
    <col min="7" max="16384" width="6.875" style="1"/>
  </cols>
  <sheetData>
    <row r="1" s="1" customFormat="1" ht="35.25" customHeight="1" spans="1:4">
      <c r="A1" s="50"/>
      <c r="B1" s="4"/>
      <c r="C1" s="4"/>
      <c r="D1" s="4"/>
    </row>
    <row r="2" s="1" customFormat="1" ht="29.25" customHeight="1" spans="1:6">
      <c r="A2" s="5" t="s">
        <v>152</v>
      </c>
      <c r="B2" s="5"/>
      <c r="C2" s="5"/>
      <c r="D2" s="5"/>
      <c r="E2" s="51"/>
      <c r="F2" s="51"/>
    </row>
    <row r="3" s="1" customFormat="1" ht="22.5" customHeight="1" spans="1:6">
      <c r="A3" s="52" t="s">
        <v>77</v>
      </c>
      <c r="B3" s="52"/>
      <c r="C3" s="4"/>
      <c r="D3" s="1"/>
      <c r="E3" s="1"/>
      <c r="F3" s="3" t="s">
        <v>2</v>
      </c>
    </row>
    <row r="4" s="1" customFormat="1" ht="15.75" customHeight="1" spans="1:6">
      <c r="A4" s="29" t="s">
        <v>3</v>
      </c>
      <c r="B4" s="43"/>
      <c r="C4" s="53" t="s">
        <v>4</v>
      </c>
      <c r="D4" s="54"/>
      <c r="E4" s="54"/>
      <c r="F4" s="55"/>
    </row>
    <row r="5" s="1" customFormat="1" ht="15.75" customHeight="1" spans="1:6">
      <c r="A5" s="29" t="s">
        <v>5</v>
      </c>
      <c r="B5" s="56" t="s">
        <v>6</v>
      </c>
      <c r="C5" s="13" t="s">
        <v>7</v>
      </c>
      <c r="D5" s="56" t="s">
        <v>6</v>
      </c>
      <c r="E5" s="57" t="s">
        <v>153</v>
      </c>
      <c r="F5" s="58" t="s">
        <v>6</v>
      </c>
    </row>
    <row r="6" s="1" customFormat="1" ht="15.75" customHeight="1" spans="1:6">
      <c r="A6" s="59" t="s">
        <v>9</v>
      </c>
      <c r="B6" s="60">
        <f>B7+B8+B9</f>
        <v>10123260.08</v>
      </c>
      <c r="C6" s="61" t="s">
        <v>10</v>
      </c>
      <c r="D6" s="62">
        <v>0</v>
      </c>
      <c r="E6" s="63" t="s">
        <v>11</v>
      </c>
      <c r="F6" s="64">
        <f>F7+F8+F9</f>
        <v>1520460.08</v>
      </c>
    </row>
    <row r="7" s="1" customFormat="1" ht="15.75" customHeight="1" spans="1:6">
      <c r="A7" s="34" t="s">
        <v>12</v>
      </c>
      <c r="B7" s="65">
        <v>10123260.08</v>
      </c>
      <c r="C7" s="61" t="s">
        <v>13</v>
      </c>
      <c r="D7" s="62">
        <v>0</v>
      </c>
      <c r="E7" s="63" t="s">
        <v>14</v>
      </c>
      <c r="F7" s="64">
        <v>1408991.08</v>
      </c>
    </row>
    <row r="8" s="1" customFormat="1" ht="15.75" customHeight="1" spans="1:6">
      <c r="A8" s="34" t="s">
        <v>15</v>
      </c>
      <c r="B8" s="66">
        <v>0</v>
      </c>
      <c r="C8" s="61" t="s">
        <v>16</v>
      </c>
      <c r="D8" s="62">
        <v>0</v>
      </c>
      <c r="E8" s="63" t="s">
        <v>17</v>
      </c>
      <c r="F8" s="64">
        <v>101869</v>
      </c>
    </row>
    <row r="9" s="1" customFormat="1" ht="15.75" customHeight="1" spans="1:6">
      <c r="A9" s="34" t="s">
        <v>18</v>
      </c>
      <c r="B9" s="67"/>
      <c r="C9" s="61" t="s">
        <v>19</v>
      </c>
      <c r="D9" s="62">
        <v>0</v>
      </c>
      <c r="E9" s="63" t="s">
        <v>20</v>
      </c>
      <c r="F9" s="64">
        <v>9600</v>
      </c>
    </row>
    <row r="10" s="1" customFormat="1" ht="15.75" customHeight="1" spans="1:6">
      <c r="A10" s="59" t="s">
        <v>21</v>
      </c>
      <c r="B10" s="65">
        <v>0</v>
      </c>
      <c r="C10" s="61" t="s">
        <v>22</v>
      </c>
      <c r="D10" s="62">
        <v>0</v>
      </c>
      <c r="E10" s="68" t="s">
        <v>23</v>
      </c>
      <c r="F10" s="64">
        <f>SUM(F11:F20)</f>
        <v>8602800</v>
      </c>
    </row>
    <row r="11" s="1" customFormat="1" ht="15.75" customHeight="1" spans="1:6">
      <c r="A11" s="34" t="s">
        <v>24</v>
      </c>
      <c r="B11" s="65">
        <v>0</v>
      </c>
      <c r="C11" s="61" t="s">
        <v>25</v>
      </c>
      <c r="D11" s="62">
        <v>0</v>
      </c>
      <c r="E11" s="68" t="s">
        <v>14</v>
      </c>
      <c r="F11" s="64">
        <v>140000</v>
      </c>
    </row>
    <row r="12" s="1" customFormat="1" ht="15.75" customHeight="1" spans="1:6">
      <c r="A12" s="59" t="s">
        <v>26</v>
      </c>
      <c r="B12" s="65"/>
      <c r="C12" s="61" t="s">
        <v>27</v>
      </c>
      <c r="D12" s="62">
        <v>0</v>
      </c>
      <c r="E12" s="68" t="s">
        <v>17</v>
      </c>
      <c r="F12" s="64">
        <v>8442800</v>
      </c>
    </row>
    <row r="13" s="1" customFormat="1" ht="15.75" customHeight="1" spans="1:6">
      <c r="A13" s="59" t="s">
        <v>28</v>
      </c>
      <c r="B13" s="65">
        <v>0</v>
      </c>
      <c r="C13" s="61" t="s">
        <v>29</v>
      </c>
      <c r="D13" s="62">
        <v>259851</v>
      </c>
      <c r="E13" s="68" t="s">
        <v>20</v>
      </c>
      <c r="F13" s="64">
        <v>0</v>
      </c>
    </row>
    <row r="14" s="1" customFormat="1" ht="15.75" customHeight="1" spans="1:6">
      <c r="A14" s="59" t="s">
        <v>30</v>
      </c>
      <c r="B14" s="65">
        <v>0</v>
      </c>
      <c r="C14" s="61" t="s">
        <v>31</v>
      </c>
      <c r="D14" s="62">
        <v>0</v>
      </c>
      <c r="E14" s="69" t="s">
        <v>32</v>
      </c>
      <c r="F14" s="64">
        <v>0</v>
      </c>
    </row>
    <row r="15" s="1" customFormat="1" ht="15.75" customHeight="1" spans="1:6">
      <c r="A15" s="59" t="s">
        <v>33</v>
      </c>
      <c r="B15" s="66">
        <v>0</v>
      </c>
      <c r="C15" s="61" t="s">
        <v>34</v>
      </c>
      <c r="D15" s="62">
        <v>92654</v>
      </c>
      <c r="E15" s="69" t="s">
        <v>35</v>
      </c>
      <c r="F15" s="64">
        <v>0</v>
      </c>
    </row>
    <row r="16" s="1" customFormat="1" ht="15.75" customHeight="1" spans="1:6">
      <c r="A16" s="59" t="s">
        <v>36</v>
      </c>
      <c r="B16" s="67">
        <v>0</v>
      </c>
      <c r="C16" s="61" t="s">
        <v>37</v>
      </c>
      <c r="D16" s="62">
        <v>0</v>
      </c>
      <c r="E16" s="69" t="s">
        <v>38</v>
      </c>
      <c r="F16" s="64">
        <v>20000</v>
      </c>
    </row>
    <row r="17" s="1" customFormat="1" ht="15.75" customHeight="1" spans="1:6">
      <c r="A17" s="70" t="s">
        <v>39</v>
      </c>
      <c r="B17" s="71">
        <v>0</v>
      </c>
      <c r="C17" s="61" t="s">
        <v>40</v>
      </c>
      <c r="D17" s="62">
        <v>0</v>
      </c>
      <c r="E17" s="69" t="s">
        <v>41</v>
      </c>
      <c r="F17" s="64">
        <v>0</v>
      </c>
    </row>
    <row r="18" s="1" customFormat="1" ht="15.75" customHeight="1" spans="1:6">
      <c r="A18" s="70" t="s">
        <v>42</v>
      </c>
      <c r="B18" s="71">
        <v>0</v>
      </c>
      <c r="C18" s="61" t="s">
        <v>43</v>
      </c>
      <c r="D18" s="62">
        <v>0</v>
      </c>
      <c r="E18" s="69" t="s">
        <v>44</v>
      </c>
      <c r="F18" s="64"/>
    </row>
    <row r="19" s="1" customFormat="1" ht="15.75" customHeight="1" spans="1:6">
      <c r="A19" s="70"/>
      <c r="B19" s="72"/>
      <c r="C19" s="61" t="s">
        <v>46</v>
      </c>
      <c r="D19" s="62">
        <v>9630541.08</v>
      </c>
      <c r="E19" s="69" t="s">
        <v>47</v>
      </c>
      <c r="F19" s="64">
        <v>0</v>
      </c>
    </row>
    <row r="20" s="1" customFormat="1" ht="15.75" customHeight="1" spans="1:6">
      <c r="A20" s="70"/>
      <c r="B20" s="72"/>
      <c r="C20" s="61" t="s">
        <v>49</v>
      </c>
      <c r="D20" s="62">
        <v>0</v>
      </c>
      <c r="E20" s="69" t="s">
        <v>50</v>
      </c>
      <c r="F20" s="64">
        <v>0</v>
      </c>
    </row>
    <row r="21" s="1" customFormat="1" ht="15.75" customHeight="1" spans="1:6">
      <c r="A21" s="59"/>
      <c r="B21" s="73"/>
      <c r="C21" s="61" t="s">
        <v>51</v>
      </c>
      <c r="D21" s="62">
        <v>0</v>
      </c>
      <c r="E21" s="74"/>
      <c r="F21" s="75"/>
    </row>
    <row r="22" s="1" customFormat="1" ht="15.75" customHeight="1" spans="1:6">
      <c r="A22" s="59"/>
      <c r="B22" s="71"/>
      <c r="C22" s="61" t="s">
        <v>52</v>
      </c>
      <c r="D22" s="62">
        <v>0</v>
      </c>
      <c r="E22" s="74"/>
      <c r="F22" s="75"/>
    </row>
    <row r="23" s="1" customFormat="1" ht="15.75" customHeight="1" spans="1:6">
      <c r="A23" s="59"/>
      <c r="B23" s="71"/>
      <c r="C23" s="61" t="s">
        <v>53</v>
      </c>
      <c r="D23" s="62">
        <v>0</v>
      </c>
      <c r="E23" s="74"/>
      <c r="F23" s="75"/>
    </row>
    <row r="24" s="1" customFormat="1" ht="15.75" customHeight="1" spans="1:6">
      <c r="A24" s="59"/>
      <c r="B24" s="71"/>
      <c r="C24" s="61" t="s">
        <v>54</v>
      </c>
      <c r="D24" s="62">
        <v>0</v>
      </c>
      <c r="E24" s="74"/>
      <c r="F24" s="75"/>
    </row>
    <row r="25" s="1" customFormat="1" ht="15.75" customHeight="1" spans="1:6">
      <c r="A25" s="59"/>
      <c r="B25" s="71"/>
      <c r="C25" s="61" t="s">
        <v>55</v>
      </c>
      <c r="D25" s="62">
        <v>140214</v>
      </c>
      <c r="E25" s="74"/>
      <c r="F25" s="75"/>
    </row>
    <row r="26" s="1" customFormat="1" ht="15.75" customHeight="1" spans="1:6">
      <c r="A26" s="59"/>
      <c r="B26" s="71"/>
      <c r="C26" s="61" t="s">
        <v>56</v>
      </c>
      <c r="D26" s="62">
        <v>0</v>
      </c>
      <c r="E26" s="74"/>
      <c r="F26" s="75"/>
    </row>
    <row r="27" s="1" customFormat="1" ht="15.75" customHeight="1" spans="1:6">
      <c r="A27" s="59"/>
      <c r="B27" s="71"/>
      <c r="C27" s="61" t="s">
        <v>57</v>
      </c>
      <c r="D27" s="62">
        <v>0</v>
      </c>
      <c r="E27" s="74"/>
      <c r="F27" s="75"/>
    </row>
    <row r="28" s="1" customFormat="1" ht="15.75" customHeight="1" spans="1:6">
      <c r="A28" s="59"/>
      <c r="B28" s="71"/>
      <c r="C28" s="61" t="s">
        <v>58</v>
      </c>
      <c r="D28" s="62">
        <v>0</v>
      </c>
      <c r="E28" s="74"/>
      <c r="F28" s="75"/>
    </row>
    <row r="29" s="1" customFormat="1" ht="15.75" customHeight="1" spans="1:6">
      <c r="A29" s="59"/>
      <c r="B29" s="71"/>
      <c r="C29" s="61" t="s">
        <v>59</v>
      </c>
      <c r="D29" s="62">
        <v>0</v>
      </c>
      <c r="E29" s="74"/>
      <c r="F29" s="75"/>
    </row>
    <row r="30" s="1" customFormat="1" ht="15.75" customHeight="1" spans="1:6">
      <c r="A30" s="59"/>
      <c r="B30" s="71"/>
      <c r="C30" s="61" t="s">
        <v>60</v>
      </c>
      <c r="D30" s="62">
        <v>0</v>
      </c>
      <c r="E30" s="74"/>
      <c r="F30" s="75"/>
    </row>
    <row r="31" s="1" customFormat="1" ht="15.75" customHeight="1" spans="1:6">
      <c r="A31" s="59"/>
      <c r="B31" s="71"/>
      <c r="C31" s="61" t="s">
        <v>61</v>
      </c>
      <c r="D31" s="62">
        <v>0</v>
      </c>
      <c r="E31" s="74"/>
      <c r="F31" s="75"/>
    </row>
    <row r="32" s="1" customFormat="1" ht="15.75" customHeight="1" spans="1:6">
      <c r="A32" s="59"/>
      <c r="B32" s="71"/>
      <c r="C32" s="61" t="s">
        <v>62</v>
      </c>
      <c r="D32" s="62">
        <v>0</v>
      </c>
      <c r="E32" s="74"/>
      <c r="F32" s="75"/>
    </row>
    <row r="33" s="1" customFormat="1" ht="15.75" customHeight="1" spans="1:6">
      <c r="A33" s="59"/>
      <c r="B33" s="71"/>
      <c r="C33" s="61" t="s">
        <v>63</v>
      </c>
      <c r="D33" s="62">
        <v>0</v>
      </c>
      <c r="E33" s="74"/>
      <c r="F33" s="75"/>
    </row>
    <row r="34" s="1" customFormat="1" ht="15.75" customHeight="1" spans="1:6">
      <c r="A34" s="59"/>
      <c r="B34" s="71"/>
      <c r="C34" s="61" t="s">
        <v>64</v>
      </c>
      <c r="D34" s="41">
        <v>0</v>
      </c>
      <c r="E34" s="74"/>
      <c r="F34" s="75"/>
    </row>
    <row r="35" s="1" customFormat="1" ht="15.75" customHeight="1" spans="1:6">
      <c r="A35" s="59"/>
      <c r="B35" s="71"/>
      <c r="C35" s="76"/>
      <c r="D35" s="77"/>
      <c r="E35" s="74"/>
      <c r="F35" s="75"/>
    </row>
    <row r="36" s="1" customFormat="1" ht="15.75" customHeight="1" spans="1:6">
      <c r="A36" s="78" t="s">
        <v>65</v>
      </c>
      <c r="B36" s="79">
        <f>B6+B18</f>
        <v>10123260.08</v>
      </c>
      <c r="C36" s="80" t="s">
        <v>66</v>
      </c>
      <c r="D36" s="81">
        <f>SUM(D6:D34)</f>
        <v>10123260.08</v>
      </c>
      <c r="E36" s="80" t="s">
        <v>66</v>
      </c>
      <c r="F36" s="82">
        <f>F6+F10</f>
        <v>10123260.08</v>
      </c>
    </row>
    <row r="37" s="1" customFormat="1" ht="15.75" customHeight="1" spans="1:6">
      <c r="A37" s="59" t="s">
        <v>67</v>
      </c>
      <c r="B37" s="60">
        <v>0</v>
      </c>
      <c r="C37" s="83" t="s">
        <v>68</v>
      </c>
      <c r="D37" s="84"/>
      <c r="E37" s="85" t="s">
        <v>69</v>
      </c>
      <c r="F37" s="64"/>
    </row>
    <row r="38" s="1" customFormat="1" ht="15.75" customHeight="1" spans="1:6">
      <c r="A38" s="59" t="s">
        <v>70</v>
      </c>
      <c r="B38" s="66">
        <v>0</v>
      </c>
      <c r="C38" s="76"/>
      <c r="D38" s="84"/>
      <c r="E38" s="74"/>
      <c r="F38" s="64"/>
    </row>
    <row r="39" s="1" customFormat="1" ht="15.75" customHeight="1" spans="1:6">
      <c r="A39" s="59" t="s">
        <v>71</v>
      </c>
      <c r="B39" s="86">
        <v>0</v>
      </c>
      <c r="C39" s="76"/>
      <c r="D39" s="84"/>
      <c r="E39" s="74"/>
      <c r="F39" s="64"/>
    </row>
    <row r="40" s="1" customFormat="1" ht="15.75" customHeight="1" spans="1:6">
      <c r="A40" s="59"/>
      <c r="B40" s="72"/>
      <c r="C40" s="70"/>
      <c r="D40" s="87"/>
      <c r="E40" s="74"/>
      <c r="F40" s="64"/>
    </row>
    <row r="41" s="1" customFormat="1" ht="15.75" customHeight="1" spans="1:6">
      <c r="A41" s="78" t="s">
        <v>73</v>
      </c>
      <c r="B41" s="88">
        <f t="shared" ref="B41:F41" si="0">B36+B37</f>
        <v>10123260.08</v>
      </c>
      <c r="C41" s="89" t="s">
        <v>75</v>
      </c>
      <c r="D41" s="90">
        <f t="shared" si="0"/>
        <v>10123260.08</v>
      </c>
      <c r="E41" s="89" t="s">
        <v>75</v>
      </c>
      <c r="F41" s="82">
        <f t="shared" si="0"/>
        <v>10123260.08</v>
      </c>
    </row>
    <row r="42" s="1" customFormat="1" ht="20.1" customHeight="1"/>
    <row r="43" s="1" customFormat="1" ht="20.1" customHeight="1" spans="1:4">
      <c r="A43" s="91"/>
      <c r="B43" s="91"/>
      <c r="C43" s="91"/>
      <c r="D43" s="91"/>
    </row>
    <row r="44" s="1" customFormat="1" ht="20.1" customHeight="1" spans="1:4">
      <c r="A44" s="92"/>
      <c r="B44" s="91"/>
      <c r="C44" s="91"/>
      <c r="D44" s="91"/>
    </row>
  </sheetData>
  <mergeCells count="3">
    <mergeCell ref="A3:B3"/>
    <mergeCell ref="A4:B4"/>
    <mergeCell ref="C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A1" sqref="$A1:$XFD1048576"/>
    </sheetView>
  </sheetViews>
  <sheetFormatPr defaultColWidth="6.875" defaultRowHeight="11.25"/>
  <cols>
    <col min="1" max="1" width="9.5" style="1" customWidth="1"/>
    <col min="2" max="2" width="6.875" style="1" customWidth="1"/>
    <col min="3" max="3" width="5.875" style="1" customWidth="1"/>
    <col min="4" max="4" width="34" style="1" customWidth="1"/>
    <col min="5" max="5" width="16.125" style="1" customWidth="1"/>
    <col min="6" max="6" width="14.875" style="1" customWidth="1"/>
    <col min="7" max="7" width="14.375" style="1" customWidth="1"/>
    <col min="8" max="8" width="11.875" style="1" customWidth="1"/>
    <col min="9" max="11" width="6" style="1" customWidth="1"/>
    <col min="12" max="160" width="5" style="1" customWidth="1"/>
    <col min="161" max="16384" width="6.875" style="1"/>
  </cols>
  <sheetData>
    <row r="1" s="1" customFormat="1" ht="27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s="1" customFormat="1" ht="31.5" spans="1:11">
      <c r="A2" s="5" t="s">
        <v>154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s="1" customFormat="1" ht="24.75" customHeight="1" spans="1:11">
      <c r="A3" s="6" t="s">
        <v>77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s="1" customFormat="1" ht="20.1" customHeight="1" spans="1:11">
      <c r="A4" s="29" t="s">
        <v>78</v>
      </c>
      <c r="B4" s="29"/>
      <c r="C4" s="29"/>
      <c r="D4" s="10" t="s">
        <v>79</v>
      </c>
      <c r="E4" s="11" t="s">
        <v>89</v>
      </c>
      <c r="F4" s="12" t="s">
        <v>150</v>
      </c>
      <c r="G4" s="12" t="s">
        <v>151</v>
      </c>
      <c r="H4" s="13" t="s">
        <v>155</v>
      </c>
      <c r="I4" s="23"/>
      <c r="J4" s="23"/>
      <c r="K4" s="23"/>
    </row>
    <row r="5" s="1" customFormat="1" ht="22" customHeight="1" spans="1:11">
      <c r="A5" s="29" t="s">
        <v>86</v>
      </c>
      <c r="B5" s="29" t="s">
        <v>87</v>
      </c>
      <c r="C5" s="29" t="s">
        <v>88</v>
      </c>
      <c r="D5" s="10"/>
      <c r="E5" s="11"/>
      <c r="F5" s="12"/>
      <c r="G5" s="12"/>
      <c r="H5" s="13"/>
      <c r="I5" s="23"/>
      <c r="J5" s="23"/>
      <c r="K5" s="23"/>
    </row>
    <row r="6" s="1" customFormat="1" ht="16" customHeight="1" spans="1:11">
      <c r="A6" s="46" t="s">
        <v>105</v>
      </c>
      <c r="B6" s="46" t="s">
        <v>105</v>
      </c>
      <c r="C6" s="28" t="s">
        <v>105</v>
      </c>
      <c r="D6" s="47" t="s">
        <v>105</v>
      </c>
      <c r="E6" s="48">
        <v>1</v>
      </c>
      <c r="F6" s="48">
        <v>2</v>
      </c>
      <c r="G6" s="48">
        <v>3</v>
      </c>
      <c r="H6" s="48">
        <v>4</v>
      </c>
      <c r="I6" s="23"/>
      <c r="J6" s="23"/>
      <c r="K6" s="23"/>
    </row>
    <row r="7" s="1" customFormat="1" ht="16" customHeight="1" spans="1:11">
      <c r="A7" s="45"/>
      <c r="B7" s="45"/>
      <c r="C7" s="45"/>
      <c r="D7" s="45" t="s">
        <v>89</v>
      </c>
      <c r="E7" s="39">
        <f t="shared" ref="E7:E26" si="0">F7+G7</f>
        <v>10123260.08</v>
      </c>
      <c r="F7" s="39">
        <f>F8+F13+F17+F24</f>
        <v>1520460.08</v>
      </c>
      <c r="G7" s="39">
        <f>G8+G13+G17+G24</f>
        <v>8602800</v>
      </c>
      <c r="H7" s="49"/>
      <c r="I7" s="25"/>
      <c r="J7" s="25"/>
      <c r="K7" s="25"/>
    </row>
    <row r="8" s="1" customFormat="1" ht="16" customHeight="1" spans="1:11">
      <c r="A8" s="45" t="s">
        <v>106</v>
      </c>
      <c r="B8" s="45"/>
      <c r="C8" s="45"/>
      <c r="D8" s="45" t="s">
        <v>107</v>
      </c>
      <c r="E8" s="39">
        <f t="shared" si="0"/>
        <v>259851</v>
      </c>
      <c r="F8" s="39">
        <f>F9</f>
        <v>199851</v>
      </c>
      <c r="G8" s="39">
        <f>G9</f>
        <v>60000</v>
      </c>
      <c r="H8" s="49"/>
      <c r="I8" s="23"/>
      <c r="J8" s="23"/>
      <c r="K8" s="23"/>
    </row>
    <row r="9" s="1" customFormat="1" ht="16" customHeight="1" spans="1:11">
      <c r="A9" s="45" t="s">
        <v>108</v>
      </c>
      <c r="B9" s="45" t="s">
        <v>109</v>
      </c>
      <c r="C9" s="45"/>
      <c r="D9" s="45" t="s">
        <v>110</v>
      </c>
      <c r="E9" s="39">
        <f t="shared" si="0"/>
        <v>259851</v>
      </c>
      <c r="F9" s="39">
        <f>F10+F11+F12</f>
        <v>199851</v>
      </c>
      <c r="G9" s="39">
        <f>G10+G11+G12</f>
        <v>60000</v>
      </c>
      <c r="H9" s="49"/>
      <c r="I9" s="23"/>
      <c r="J9" s="23"/>
      <c r="K9" s="23"/>
    </row>
    <row r="10" s="1" customFormat="1" ht="16" customHeight="1" spans="1:8">
      <c r="A10" s="45" t="s">
        <v>111</v>
      </c>
      <c r="B10" s="45" t="s">
        <v>112</v>
      </c>
      <c r="C10" s="45" t="s">
        <v>113</v>
      </c>
      <c r="D10" s="45" t="s">
        <v>114</v>
      </c>
      <c r="E10" s="39">
        <f t="shared" si="0"/>
        <v>12900</v>
      </c>
      <c r="F10" s="39">
        <f>3300+9600</f>
        <v>12900</v>
      </c>
      <c r="G10" s="39">
        <v>0</v>
      </c>
      <c r="H10" s="49"/>
    </row>
    <row r="11" s="1" customFormat="1" ht="16" customHeight="1" spans="1:8">
      <c r="A11" s="45" t="s">
        <v>111</v>
      </c>
      <c r="B11" s="45" t="s">
        <v>112</v>
      </c>
      <c r="C11" s="45" t="s">
        <v>109</v>
      </c>
      <c r="D11" s="45" t="s">
        <v>115</v>
      </c>
      <c r="E11" s="39">
        <f t="shared" si="0"/>
        <v>186951</v>
      </c>
      <c r="F11" s="39">
        <v>186951</v>
      </c>
      <c r="G11" s="39">
        <v>0</v>
      </c>
      <c r="H11" s="49"/>
    </row>
    <row r="12" s="1" customFormat="1" ht="16" customHeight="1" spans="1:11">
      <c r="A12" s="45" t="s">
        <v>111</v>
      </c>
      <c r="B12" s="45" t="s">
        <v>112</v>
      </c>
      <c r="C12" s="45" t="s">
        <v>116</v>
      </c>
      <c r="D12" s="45" t="s">
        <v>117</v>
      </c>
      <c r="E12" s="39">
        <f t="shared" si="0"/>
        <v>60000</v>
      </c>
      <c r="F12" s="39">
        <v>0</v>
      </c>
      <c r="G12" s="39">
        <v>60000</v>
      </c>
      <c r="H12" s="49"/>
      <c r="I12" s="23"/>
      <c r="J12" s="23"/>
      <c r="K12" s="23"/>
    </row>
    <row r="13" s="1" customFormat="1" ht="16" customHeight="1" spans="1:8">
      <c r="A13" s="45" t="s">
        <v>118</v>
      </c>
      <c r="B13" s="45"/>
      <c r="C13" s="45"/>
      <c r="D13" s="45" t="s">
        <v>119</v>
      </c>
      <c r="E13" s="39">
        <f t="shared" si="0"/>
        <v>92654</v>
      </c>
      <c r="F13" s="39">
        <f>F14</f>
        <v>92654</v>
      </c>
      <c r="G13" s="39">
        <v>0</v>
      </c>
      <c r="H13" s="49"/>
    </row>
    <row r="14" s="1" customFormat="1" ht="16" customHeight="1" spans="1:11">
      <c r="A14" s="45" t="s">
        <v>120</v>
      </c>
      <c r="B14" s="45" t="s">
        <v>121</v>
      </c>
      <c r="C14" s="45"/>
      <c r="D14" s="45" t="s">
        <v>122</v>
      </c>
      <c r="E14" s="39">
        <f t="shared" si="0"/>
        <v>92654</v>
      </c>
      <c r="F14" s="39">
        <f>F15+F16</f>
        <v>92654</v>
      </c>
      <c r="G14" s="39">
        <f>G15+G16</f>
        <v>0</v>
      </c>
      <c r="H14" s="49"/>
      <c r="I14" s="23"/>
      <c r="J14" s="23"/>
      <c r="K14" s="23"/>
    </row>
    <row r="15" s="1" customFormat="1" ht="16" customHeight="1" spans="1:8">
      <c r="A15" s="45" t="s">
        <v>123</v>
      </c>
      <c r="B15" s="45" t="s">
        <v>124</v>
      </c>
      <c r="C15" s="45" t="s">
        <v>113</v>
      </c>
      <c r="D15" s="45" t="s">
        <v>125</v>
      </c>
      <c r="E15" s="39">
        <f t="shared" si="0"/>
        <v>42907</v>
      </c>
      <c r="F15" s="39">
        <v>42907</v>
      </c>
      <c r="G15" s="39">
        <v>0</v>
      </c>
      <c r="H15" s="49"/>
    </row>
    <row r="16" s="1" customFormat="1" ht="16" customHeight="1" spans="1:8">
      <c r="A16" s="45" t="s">
        <v>123</v>
      </c>
      <c r="B16" s="45" t="s">
        <v>124</v>
      </c>
      <c r="C16" s="45" t="s">
        <v>126</v>
      </c>
      <c r="D16" s="45" t="s">
        <v>127</v>
      </c>
      <c r="E16" s="39">
        <f t="shared" si="0"/>
        <v>49747</v>
      </c>
      <c r="F16" s="39">
        <v>49747</v>
      </c>
      <c r="G16" s="39">
        <v>0</v>
      </c>
      <c r="H16" s="49"/>
    </row>
    <row r="17" s="1" customFormat="1" ht="16" customHeight="1" spans="1:8">
      <c r="A17" s="45" t="s">
        <v>128</v>
      </c>
      <c r="B17" s="45"/>
      <c r="C17" s="45"/>
      <c r="D17" s="45" t="s">
        <v>129</v>
      </c>
      <c r="E17" s="39">
        <f t="shared" si="0"/>
        <v>9630541.08</v>
      </c>
      <c r="F17" s="39">
        <f>F18+F20+F22</f>
        <v>1087741.08</v>
      </c>
      <c r="G17" s="39">
        <f>G18+G20+G22</f>
        <v>8542800</v>
      </c>
      <c r="H17" s="49"/>
    </row>
    <row r="18" s="1" customFormat="1" ht="16" customHeight="1" spans="1:8">
      <c r="A18" s="45" t="s">
        <v>130</v>
      </c>
      <c r="B18" s="45" t="s">
        <v>131</v>
      </c>
      <c r="C18" s="45"/>
      <c r="D18" s="45" t="s">
        <v>132</v>
      </c>
      <c r="E18" s="39">
        <f t="shared" si="0"/>
        <v>127800</v>
      </c>
      <c r="F18" s="39">
        <f>F19</f>
        <v>0</v>
      </c>
      <c r="G18" s="39">
        <f>G19</f>
        <v>127800</v>
      </c>
      <c r="H18" s="49"/>
    </row>
    <row r="19" s="1" customFormat="1" ht="16" customHeight="1" spans="1:8">
      <c r="A19" s="45" t="s">
        <v>133</v>
      </c>
      <c r="B19" s="45" t="s">
        <v>134</v>
      </c>
      <c r="C19" s="45" t="s">
        <v>135</v>
      </c>
      <c r="D19" s="45" t="s">
        <v>136</v>
      </c>
      <c r="E19" s="39">
        <f t="shared" si="0"/>
        <v>127800</v>
      </c>
      <c r="F19" s="39">
        <v>0</v>
      </c>
      <c r="G19" s="39">
        <v>127800</v>
      </c>
      <c r="H19" s="49"/>
    </row>
    <row r="20" s="1" customFormat="1" ht="16" customHeight="1" spans="1:8">
      <c r="A20" s="45" t="s">
        <v>130</v>
      </c>
      <c r="B20" s="45" t="s">
        <v>113</v>
      </c>
      <c r="C20" s="45"/>
      <c r="D20" s="45" t="s">
        <v>137</v>
      </c>
      <c r="E20" s="39">
        <f t="shared" si="0"/>
        <v>9412741.08</v>
      </c>
      <c r="F20" s="39">
        <f t="shared" ref="F20:F25" si="1">F21</f>
        <v>1087741.08</v>
      </c>
      <c r="G20" s="39">
        <f>G21</f>
        <v>8325000</v>
      </c>
      <c r="H20" s="49"/>
    </row>
    <row r="21" s="1" customFormat="1" ht="16" customHeight="1" spans="1:8">
      <c r="A21" s="45" t="s">
        <v>133</v>
      </c>
      <c r="B21" s="45" t="s">
        <v>138</v>
      </c>
      <c r="C21" s="45" t="s">
        <v>135</v>
      </c>
      <c r="D21" s="45" t="s">
        <v>139</v>
      </c>
      <c r="E21" s="39">
        <f t="shared" si="0"/>
        <v>9412741.08</v>
      </c>
      <c r="F21" s="39">
        <v>1087741.08</v>
      </c>
      <c r="G21" s="39">
        <v>8325000</v>
      </c>
      <c r="H21" s="49"/>
    </row>
    <row r="22" s="1" customFormat="1" ht="16" customHeight="1" spans="1:8">
      <c r="A22" s="45" t="s">
        <v>130</v>
      </c>
      <c r="B22" s="45" t="s">
        <v>126</v>
      </c>
      <c r="C22" s="45"/>
      <c r="D22" s="45" t="s">
        <v>140</v>
      </c>
      <c r="E22" s="39">
        <f t="shared" si="0"/>
        <v>90000</v>
      </c>
      <c r="F22" s="39">
        <v>0</v>
      </c>
      <c r="G22" s="39">
        <v>90000</v>
      </c>
      <c r="H22" s="49"/>
    </row>
    <row r="23" s="1" customFormat="1" ht="16" customHeight="1" spans="1:8">
      <c r="A23" s="45" t="s">
        <v>133</v>
      </c>
      <c r="B23" s="45" t="s">
        <v>141</v>
      </c>
      <c r="C23" s="45" t="s">
        <v>135</v>
      </c>
      <c r="D23" s="45" t="s">
        <v>142</v>
      </c>
      <c r="E23" s="39">
        <f t="shared" si="0"/>
        <v>90000</v>
      </c>
      <c r="F23" s="39">
        <v>0</v>
      </c>
      <c r="G23" s="39">
        <v>90000</v>
      </c>
      <c r="H23" s="49"/>
    </row>
    <row r="24" s="1" customFormat="1" ht="16" customHeight="1" spans="1:8">
      <c r="A24" s="45" t="s">
        <v>143</v>
      </c>
      <c r="B24" s="45"/>
      <c r="C24" s="45"/>
      <c r="D24" s="45" t="s">
        <v>144</v>
      </c>
      <c r="E24" s="39">
        <f t="shared" si="0"/>
        <v>140214</v>
      </c>
      <c r="F24" s="39">
        <f t="shared" si="1"/>
        <v>140214</v>
      </c>
      <c r="G24" s="39">
        <v>0</v>
      </c>
      <c r="H24" s="49"/>
    </row>
    <row r="25" s="1" customFormat="1" ht="16" customHeight="1" spans="1:8">
      <c r="A25" s="45" t="s">
        <v>145</v>
      </c>
      <c r="B25" s="45" t="s">
        <v>113</v>
      </c>
      <c r="C25" s="45"/>
      <c r="D25" s="45" t="s">
        <v>146</v>
      </c>
      <c r="E25" s="39">
        <f t="shared" si="0"/>
        <v>140214</v>
      </c>
      <c r="F25" s="39">
        <f t="shared" si="1"/>
        <v>140214</v>
      </c>
      <c r="G25" s="39">
        <v>0</v>
      </c>
      <c r="H25" s="49"/>
    </row>
    <row r="26" s="1" customFormat="1" ht="16" customHeight="1" spans="1:8">
      <c r="A26" s="45" t="s">
        <v>147</v>
      </c>
      <c r="B26" s="45" t="s">
        <v>138</v>
      </c>
      <c r="C26" s="45" t="s">
        <v>131</v>
      </c>
      <c r="D26" s="45" t="s">
        <v>148</v>
      </c>
      <c r="E26" s="39">
        <f t="shared" si="0"/>
        <v>140214</v>
      </c>
      <c r="F26" s="39">
        <v>140214</v>
      </c>
      <c r="G26" s="39">
        <v>0</v>
      </c>
      <c r="H26" s="49"/>
    </row>
    <row r="27" s="1" customFormat="1" ht="15.75" customHeight="1"/>
    <row r="28" s="1" customFormat="1" ht="15.75" customHeight="1"/>
    <row r="29" s="1" customFormat="1" ht="15.75" customHeight="1"/>
    <row r="30" s="1" customFormat="1" ht="15.75" customHeight="1"/>
    <row r="31" s="1" customFormat="1" ht="15.75" customHeight="1"/>
    <row r="32" s="1" customFormat="1" ht="15.75" customHeight="1"/>
    <row r="33" s="1" customFormat="1" ht="15.75" customHeight="1"/>
    <row r="34" s="1" customFormat="1" ht="20.1" customHeight="1"/>
    <row r="35" s="1" customFormat="1" ht="20.1" customHeight="1"/>
    <row r="36" s="1" customFormat="1" ht="20.1" customHeight="1"/>
  </sheetData>
  <mergeCells count="6">
    <mergeCell ref="A4:C4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A1" sqref="$A1:$XFD1048576"/>
    </sheetView>
  </sheetViews>
  <sheetFormatPr defaultColWidth="6.875" defaultRowHeight="11.25" outlineLevelCol="6"/>
  <cols>
    <col min="1" max="1" width="12.125" style="1" customWidth="1"/>
    <col min="2" max="2" width="13.875" style="1" customWidth="1"/>
    <col min="3" max="3" width="37.375" style="1" customWidth="1"/>
    <col min="4" max="4" width="15.875" style="1" customWidth="1"/>
    <col min="5" max="7" width="6" style="1" customWidth="1"/>
    <col min="8" max="16384" width="6.875" style="1"/>
  </cols>
  <sheetData>
    <row r="1" s="1" customFormat="1" ht="12" customHeight="1" spans="1:7">
      <c r="A1" s="2"/>
      <c r="B1" s="3"/>
      <c r="C1" s="2"/>
      <c r="D1" s="2"/>
      <c r="E1" s="3"/>
      <c r="F1" s="3"/>
      <c r="G1" s="4"/>
    </row>
    <row r="2" s="1" customFormat="1" ht="30" customHeight="1" spans="1:7">
      <c r="A2" s="5" t="s">
        <v>156</v>
      </c>
      <c r="B2" s="5"/>
      <c r="C2" s="5"/>
      <c r="D2" s="5"/>
      <c r="E2" s="24"/>
      <c r="F2" s="24"/>
      <c r="G2" s="24"/>
    </row>
    <row r="3" s="1" customFormat="1" ht="12" customHeight="1" spans="1:7">
      <c r="A3" s="6" t="s">
        <v>77</v>
      </c>
      <c r="B3" s="3"/>
      <c r="C3" s="2"/>
      <c r="D3" s="7" t="s">
        <v>2</v>
      </c>
      <c r="E3" s="3"/>
      <c r="F3" s="3"/>
      <c r="G3" s="4"/>
    </row>
    <row r="4" s="1" customFormat="1" ht="20.1" customHeight="1" spans="1:7">
      <c r="A4" s="43" t="s">
        <v>78</v>
      </c>
      <c r="B4" s="43"/>
      <c r="C4" s="10" t="s">
        <v>157</v>
      </c>
      <c r="D4" s="13" t="s">
        <v>6</v>
      </c>
      <c r="E4" s="23"/>
      <c r="F4" s="23"/>
      <c r="G4" s="23"/>
    </row>
    <row r="5" s="1" customFormat="1" ht="30" customHeight="1" spans="1:7">
      <c r="A5" s="14" t="s">
        <v>86</v>
      </c>
      <c r="B5" s="44" t="s">
        <v>87</v>
      </c>
      <c r="C5" s="10"/>
      <c r="D5" s="13"/>
      <c r="E5" s="23"/>
      <c r="F5" s="23"/>
      <c r="G5" s="23"/>
    </row>
    <row r="6" s="1" customFormat="1" ht="20.1" customHeight="1" spans="1:7">
      <c r="A6" s="15" t="s">
        <v>105</v>
      </c>
      <c r="B6" s="15" t="s">
        <v>105</v>
      </c>
      <c r="C6" s="17" t="s">
        <v>105</v>
      </c>
      <c r="D6" s="19">
        <v>1</v>
      </c>
      <c r="E6" s="23"/>
      <c r="F6" s="23"/>
      <c r="G6" s="23"/>
    </row>
    <row r="7" s="1" customFormat="1" ht="23.25" customHeight="1" spans="1:7">
      <c r="A7" s="45"/>
      <c r="B7" s="45"/>
      <c r="C7" s="45" t="s">
        <v>89</v>
      </c>
      <c r="D7" s="39">
        <f>D8+D18+D31</f>
        <v>1520460.08</v>
      </c>
      <c r="E7" s="25"/>
      <c r="F7" s="25"/>
      <c r="G7" s="25"/>
    </row>
    <row r="8" s="1" customFormat="1" ht="23.25" customHeight="1" spans="1:7">
      <c r="A8" s="45" t="s">
        <v>158</v>
      </c>
      <c r="B8" s="45"/>
      <c r="C8" s="45" t="s">
        <v>159</v>
      </c>
      <c r="D8" s="39">
        <f>SUM(D9:D17)</f>
        <v>1408991.08</v>
      </c>
      <c r="E8" s="23"/>
      <c r="F8" s="23"/>
      <c r="G8" s="23"/>
    </row>
    <row r="9" s="1" customFormat="1" ht="23.25" customHeight="1" spans="1:7">
      <c r="A9" s="45" t="s">
        <v>160</v>
      </c>
      <c r="B9" s="45" t="s">
        <v>131</v>
      </c>
      <c r="C9" s="45" t="s">
        <v>161</v>
      </c>
      <c r="D9" s="39">
        <v>384324</v>
      </c>
      <c r="E9" s="23"/>
      <c r="F9" s="23"/>
      <c r="G9" s="23"/>
    </row>
    <row r="10" s="1" customFormat="1" ht="23.25" customHeight="1" spans="1:4">
      <c r="A10" s="45" t="s">
        <v>160</v>
      </c>
      <c r="B10" s="45" t="s">
        <v>113</v>
      </c>
      <c r="C10" s="45" t="s">
        <v>162</v>
      </c>
      <c r="D10" s="39">
        <f>44880+19680</f>
        <v>64560</v>
      </c>
    </row>
    <row r="11" s="1" customFormat="1" ht="23.25" customHeight="1" spans="1:4">
      <c r="A11" s="45" t="s">
        <v>160</v>
      </c>
      <c r="B11" s="45" t="s">
        <v>126</v>
      </c>
      <c r="C11" s="45" t="s">
        <v>163</v>
      </c>
      <c r="D11" s="39">
        <v>32027</v>
      </c>
    </row>
    <row r="12" s="1" customFormat="1" ht="23.25" customHeight="1" spans="1:4">
      <c r="A12" s="45" t="s">
        <v>160</v>
      </c>
      <c r="B12" s="45" t="s">
        <v>164</v>
      </c>
      <c r="C12" s="45" t="s">
        <v>165</v>
      </c>
      <c r="D12" s="39">
        <f>263412+240000</f>
        <v>503412</v>
      </c>
    </row>
    <row r="13" s="1" customFormat="1" ht="23.25" customHeight="1" spans="1:7">
      <c r="A13" s="45" t="s">
        <v>160</v>
      </c>
      <c r="B13" s="45" t="s">
        <v>166</v>
      </c>
      <c r="C13" s="45" t="s">
        <v>167</v>
      </c>
      <c r="D13" s="39">
        <v>186951</v>
      </c>
      <c r="E13" s="23"/>
      <c r="F13" s="23"/>
      <c r="G13" s="23"/>
    </row>
    <row r="14" s="1" customFormat="1" ht="23.25" customHeight="1" spans="1:4">
      <c r="A14" s="45" t="s">
        <v>160</v>
      </c>
      <c r="B14" s="45" t="s">
        <v>168</v>
      </c>
      <c r="C14" s="45" t="s">
        <v>169</v>
      </c>
      <c r="D14" s="39">
        <v>41557</v>
      </c>
    </row>
    <row r="15" s="1" customFormat="1" ht="23.25" customHeight="1" spans="1:7">
      <c r="A15" s="45" t="s">
        <v>160</v>
      </c>
      <c r="B15" s="45" t="s">
        <v>121</v>
      </c>
      <c r="C15" s="45" t="s">
        <v>170</v>
      </c>
      <c r="D15" s="39">
        <v>49747</v>
      </c>
      <c r="E15" s="23"/>
      <c r="F15" s="23"/>
      <c r="G15" s="23"/>
    </row>
    <row r="16" s="1" customFormat="1" ht="23.25" customHeight="1" spans="1:4">
      <c r="A16" s="45" t="s">
        <v>160</v>
      </c>
      <c r="B16" s="45" t="s">
        <v>171</v>
      </c>
      <c r="C16" s="45" t="s">
        <v>172</v>
      </c>
      <c r="D16" s="39">
        <v>6199.08</v>
      </c>
    </row>
    <row r="17" s="1" customFormat="1" ht="23.25" customHeight="1" spans="1:4">
      <c r="A17" s="45" t="s">
        <v>160</v>
      </c>
      <c r="B17" s="45" t="s">
        <v>173</v>
      </c>
      <c r="C17" s="45" t="s">
        <v>174</v>
      </c>
      <c r="D17" s="39">
        <v>140214</v>
      </c>
    </row>
    <row r="18" s="1" customFormat="1" ht="23.25" customHeight="1" spans="1:4">
      <c r="A18" s="45" t="s">
        <v>175</v>
      </c>
      <c r="B18" s="45"/>
      <c r="C18" s="45" t="s">
        <v>176</v>
      </c>
      <c r="D18" s="39">
        <f>SUM(D19:D30)</f>
        <v>101869</v>
      </c>
    </row>
    <row r="19" s="1" customFormat="1" ht="23.25" customHeight="1" spans="1:4">
      <c r="A19" s="45" t="s">
        <v>177</v>
      </c>
      <c r="B19" s="45" t="s">
        <v>131</v>
      </c>
      <c r="C19" s="45" t="s">
        <v>178</v>
      </c>
      <c r="D19" s="39">
        <v>5300</v>
      </c>
    </row>
    <row r="20" s="1" customFormat="1" ht="23.25" customHeight="1" spans="1:4">
      <c r="A20" s="45" t="s">
        <v>177</v>
      </c>
      <c r="B20" s="45" t="s">
        <v>113</v>
      </c>
      <c r="C20" s="45" t="s">
        <v>179</v>
      </c>
      <c r="D20" s="39">
        <v>1200</v>
      </c>
    </row>
    <row r="21" s="1" customFormat="1" ht="23.25" customHeight="1" spans="1:4">
      <c r="A21" s="45" t="s">
        <v>177</v>
      </c>
      <c r="B21" s="45" t="s">
        <v>109</v>
      </c>
      <c r="C21" s="45" t="s">
        <v>180</v>
      </c>
      <c r="D21" s="39">
        <v>500</v>
      </c>
    </row>
    <row r="22" s="1" customFormat="1" ht="23.25" customHeight="1" spans="1:4">
      <c r="A22" s="45" t="s">
        <v>177</v>
      </c>
      <c r="B22" s="45" t="s">
        <v>116</v>
      </c>
      <c r="C22" s="45" t="s">
        <v>181</v>
      </c>
      <c r="D22" s="39">
        <v>1900</v>
      </c>
    </row>
    <row r="23" s="1" customFormat="1" ht="23.25" customHeight="1" spans="1:4">
      <c r="A23" s="45" t="s">
        <v>177</v>
      </c>
      <c r="B23" s="45" t="s">
        <v>164</v>
      </c>
      <c r="C23" s="45" t="s">
        <v>182</v>
      </c>
      <c r="D23" s="39">
        <v>2500</v>
      </c>
    </row>
    <row r="24" s="1" customFormat="1" ht="23.25" customHeight="1" spans="1:4">
      <c r="A24" s="45" t="s">
        <v>177</v>
      </c>
      <c r="B24" s="45" t="s">
        <v>121</v>
      </c>
      <c r="C24" s="45" t="s">
        <v>183</v>
      </c>
      <c r="D24" s="39">
        <v>14500</v>
      </c>
    </row>
    <row r="25" s="1" customFormat="1" ht="23.25" customHeight="1" spans="1:4">
      <c r="A25" s="45" t="s">
        <v>177</v>
      </c>
      <c r="B25" s="45" t="s">
        <v>173</v>
      </c>
      <c r="C25" s="45" t="s">
        <v>184</v>
      </c>
      <c r="D25" s="39">
        <v>500</v>
      </c>
    </row>
    <row r="26" s="1" customFormat="1" ht="23.25" customHeight="1" spans="1:4">
      <c r="A26" s="45" t="s">
        <v>177</v>
      </c>
      <c r="B26" s="45" t="s">
        <v>185</v>
      </c>
      <c r="C26" s="45" t="s">
        <v>186</v>
      </c>
      <c r="D26" s="39">
        <v>2500</v>
      </c>
    </row>
    <row r="27" s="1" customFormat="1" ht="23.25" customHeight="1" spans="1:4">
      <c r="A27" s="45" t="s">
        <v>177</v>
      </c>
      <c r="B27" s="45" t="s">
        <v>187</v>
      </c>
      <c r="C27" s="45" t="s">
        <v>188</v>
      </c>
      <c r="D27" s="39">
        <v>1500</v>
      </c>
    </row>
    <row r="28" s="1" customFormat="1" ht="23.25" customHeight="1" spans="1:4">
      <c r="A28" s="45" t="s">
        <v>177</v>
      </c>
      <c r="B28" s="45" t="s">
        <v>189</v>
      </c>
      <c r="C28" s="45" t="s">
        <v>190</v>
      </c>
      <c r="D28" s="39">
        <v>23369</v>
      </c>
    </row>
    <row r="29" s="1" customFormat="1" ht="23.25" customHeight="1" spans="1:4">
      <c r="A29" s="45" t="s">
        <v>177</v>
      </c>
      <c r="B29" s="45" t="s">
        <v>191</v>
      </c>
      <c r="C29" s="45" t="s">
        <v>192</v>
      </c>
      <c r="D29" s="39"/>
    </row>
    <row r="30" s="1" customFormat="1" ht="23.25" customHeight="1" spans="1:4">
      <c r="A30" s="45" t="s">
        <v>177</v>
      </c>
      <c r="B30" s="45" t="s">
        <v>135</v>
      </c>
      <c r="C30" s="45" t="s">
        <v>193</v>
      </c>
      <c r="D30" s="39">
        <f>4800+40000+3300</f>
        <v>48100</v>
      </c>
    </row>
    <row r="31" s="1" customFormat="1" ht="23.25" customHeight="1" spans="1:4">
      <c r="A31" s="45" t="s">
        <v>194</v>
      </c>
      <c r="B31" s="45"/>
      <c r="C31" s="45" t="s">
        <v>195</v>
      </c>
      <c r="D31" s="39">
        <f>D32+D33</f>
        <v>9600</v>
      </c>
    </row>
    <row r="32" s="1" customFormat="1" ht="23.25" customHeight="1" spans="1:4">
      <c r="A32" s="45" t="s">
        <v>196</v>
      </c>
      <c r="B32" s="45" t="s">
        <v>113</v>
      </c>
      <c r="C32" s="45" t="s">
        <v>197</v>
      </c>
      <c r="D32" s="39">
        <v>9600</v>
      </c>
    </row>
    <row r="33" s="1" customFormat="1" ht="23.25" customHeight="1" spans="1:4">
      <c r="A33" s="45" t="s">
        <v>196</v>
      </c>
      <c r="B33" s="45" t="s">
        <v>109</v>
      </c>
      <c r="C33" s="45" t="s">
        <v>198</v>
      </c>
      <c r="D33" s="39"/>
    </row>
  </sheetData>
  <mergeCells count="3">
    <mergeCell ref="A4:B4"/>
    <mergeCell ref="C4:C5"/>
    <mergeCell ref="D4:D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1" sqref="$A1:$XFD1048576"/>
    </sheetView>
  </sheetViews>
  <sheetFormatPr defaultColWidth="6.875" defaultRowHeight="11.25" outlineLevelCol="6"/>
  <cols>
    <col min="1" max="1" width="35.5" style="1" customWidth="1"/>
    <col min="2" max="2" width="12.875" style="1" customWidth="1"/>
    <col min="3" max="3" width="15.5" style="1" customWidth="1"/>
    <col min="4" max="4" width="12.375" style="1" customWidth="1"/>
    <col min="5" max="6" width="12.875" style="1" customWidth="1"/>
    <col min="7" max="7" width="10.875" style="1" customWidth="1"/>
    <col min="8" max="16384" width="6.875" style="1"/>
  </cols>
  <sheetData>
    <row r="1" s="1" customFormat="1" ht="12" customHeight="1" spans="6:6">
      <c r="F1" s="26"/>
    </row>
    <row r="2" s="1" customFormat="1" ht="39.75" customHeight="1" spans="1:6">
      <c r="A2" s="27" t="s">
        <v>199</v>
      </c>
      <c r="B2" s="27"/>
      <c r="C2" s="27"/>
      <c r="D2" s="27"/>
      <c r="E2" s="27"/>
      <c r="F2" s="27"/>
    </row>
    <row r="3" s="1" customFormat="1" ht="18.75" customHeight="1" spans="1:6">
      <c r="A3" s="6" t="s">
        <v>77</v>
      </c>
      <c r="B3" s="1"/>
      <c r="C3" s="1"/>
      <c r="D3" s="1"/>
      <c r="E3" s="1"/>
      <c r="F3" s="26" t="s">
        <v>2</v>
      </c>
    </row>
    <row r="4" s="1" customFormat="1" ht="39.75" customHeight="1" spans="1:7">
      <c r="A4" s="28" t="s">
        <v>8</v>
      </c>
      <c r="B4" s="29" t="s">
        <v>200</v>
      </c>
      <c r="C4" s="29"/>
      <c r="D4" s="29"/>
      <c r="E4" s="29" t="s">
        <v>201</v>
      </c>
      <c r="F4" s="29"/>
      <c r="G4" s="29"/>
    </row>
    <row r="5" s="1" customFormat="1" ht="37.5" customHeight="1" spans="1:7">
      <c r="A5" s="28"/>
      <c r="B5" s="30" t="s">
        <v>202</v>
      </c>
      <c r="C5" s="30" t="s">
        <v>203</v>
      </c>
      <c r="D5" s="30" t="s">
        <v>204</v>
      </c>
      <c r="E5" s="30" t="s">
        <v>202</v>
      </c>
      <c r="F5" s="30" t="s">
        <v>203</v>
      </c>
      <c r="G5" s="30" t="s">
        <v>204</v>
      </c>
    </row>
    <row r="6" s="1" customFormat="1" ht="24" customHeight="1" spans="1:7">
      <c r="A6" s="28" t="s">
        <v>105</v>
      </c>
      <c r="B6" s="28">
        <v>1</v>
      </c>
      <c r="C6" s="28">
        <v>2</v>
      </c>
      <c r="D6" s="28">
        <v>3</v>
      </c>
      <c r="E6" s="28">
        <v>4</v>
      </c>
      <c r="F6" s="28">
        <v>5</v>
      </c>
      <c r="G6" s="28">
        <v>6</v>
      </c>
    </row>
    <row r="7" s="1" customFormat="1" ht="39.75" customHeight="1" spans="1:7">
      <c r="A7" s="31" t="s">
        <v>89</v>
      </c>
      <c r="B7" s="32">
        <f t="shared" ref="B7:F7" si="0">B8+B9+B10</f>
        <v>25800</v>
      </c>
      <c r="C7" s="32">
        <f t="shared" si="0"/>
        <v>21500</v>
      </c>
      <c r="D7" s="33">
        <f>(C7-B7)/B7</f>
        <v>-0.166666666666667</v>
      </c>
      <c r="E7" s="32">
        <f t="shared" si="0"/>
        <v>25800</v>
      </c>
      <c r="F7" s="32">
        <f t="shared" si="0"/>
        <v>21500</v>
      </c>
      <c r="G7" s="33">
        <f>(F7-E7)/E7</f>
        <v>-0.166666666666667</v>
      </c>
    </row>
    <row r="8" s="1" customFormat="1" ht="39.75" customHeight="1" spans="1:7">
      <c r="A8" s="34" t="s">
        <v>205</v>
      </c>
      <c r="B8" s="35">
        <v>0</v>
      </c>
      <c r="C8" s="36">
        <v>0</v>
      </c>
      <c r="D8" s="37">
        <v>0</v>
      </c>
      <c r="E8" s="35">
        <v>0</v>
      </c>
      <c r="F8" s="38">
        <v>0</v>
      </c>
      <c r="G8" s="37">
        <v>0</v>
      </c>
    </row>
    <row r="9" s="1" customFormat="1" ht="39.75" customHeight="1" spans="1:7">
      <c r="A9" s="34" t="s">
        <v>206</v>
      </c>
      <c r="B9" s="39">
        <v>25800</v>
      </c>
      <c r="C9" s="36">
        <v>21500</v>
      </c>
      <c r="D9" s="37">
        <f>(C9-B9)/B9</f>
        <v>-0.166666666666667</v>
      </c>
      <c r="E9" s="39">
        <v>25800</v>
      </c>
      <c r="F9" s="38">
        <v>21500</v>
      </c>
      <c r="G9" s="37">
        <f>(F9-E9)/E9</f>
        <v>-0.166666666666667</v>
      </c>
    </row>
    <row r="10" s="1" customFormat="1" ht="39.75" customHeight="1" spans="1:7">
      <c r="A10" s="31" t="s">
        <v>207</v>
      </c>
      <c r="B10" s="40"/>
      <c r="C10" s="41"/>
      <c r="D10" s="37"/>
      <c r="E10" s="40"/>
      <c r="F10" s="41"/>
      <c r="G10" s="37"/>
    </row>
    <row r="11" s="1" customFormat="1" ht="39.75" customHeight="1" spans="1:7">
      <c r="A11" s="31" t="s">
        <v>208</v>
      </c>
      <c r="B11" s="39"/>
      <c r="C11" s="42"/>
      <c r="D11" s="37"/>
      <c r="E11" s="39"/>
      <c r="F11" s="39"/>
      <c r="G11" s="37"/>
    </row>
    <row r="12" s="1" customFormat="1" ht="39.75" customHeight="1" spans="1:7">
      <c r="A12" s="31" t="s">
        <v>209</v>
      </c>
      <c r="B12" s="39">
        <v>0</v>
      </c>
      <c r="C12" s="42">
        <v>0</v>
      </c>
      <c r="D12" s="37">
        <v>0</v>
      </c>
      <c r="E12" s="39">
        <v>0</v>
      </c>
      <c r="F12" s="39">
        <v>0</v>
      </c>
      <c r="G12" s="37">
        <v>0</v>
      </c>
    </row>
    <row r="13" s="1" customFormat="1" ht="20.1" customHeight="1" spans="1:5">
      <c r="A13" s="3"/>
      <c r="B13" s="3"/>
      <c r="C13" s="3"/>
      <c r="D13" s="3"/>
      <c r="E13" s="3"/>
    </row>
  </sheetData>
  <mergeCells count="2">
    <mergeCell ref="B4:D4"/>
    <mergeCell ref="E4:G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H14" sqref="H14"/>
    </sheetView>
  </sheetViews>
  <sheetFormatPr defaultColWidth="6.875" defaultRowHeight="11.25"/>
  <cols>
    <col min="1" max="1" width="7.875" style="1" customWidth="1"/>
    <col min="2" max="2" width="12.875" style="1" customWidth="1"/>
    <col min="3" max="3" width="9.75" style="1" customWidth="1"/>
    <col min="4" max="4" width="37.375" style="1" customWidth="1"/>
    <col min="5" max="5" width="21.75" style="1" customWidth="1"/>
    <col min="6" max="6" width="20.125" style="1" customWidth="1"/>
    <col min="7" max="8" width="11.875" style="1" customWidth="1"/>
    <col min="9" max="11" width="6" style="1" customWidth="1"/>
    <col min="12" max="16384" width="6.875" style="1"/>
  </cols>
  <sheetData>
    <row r="1" s="1" customFormat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s="1" customFormat="1" ht="30" customHeight="1" spans="1:11">
      <c r="A2" s="5" t="s">
        <v>210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s="1" customFormat="1" ht="12" customHeight="1" spans="1:11">
      <c r="A3" s="6" t="s">
        <v>77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s="1" customFormat="1" ht="20.1" customHeight="1" spans="1:11">
      <c r="A4" s="8" t="s">
        <v>86</v>
      </c>
      <c r="B4" s="9" t="s">
        <v>87</v>
      </c>
      <c r="C4" s="8" t="s">
        <v>88</v>
      </c>
      <c r="D4" s="10" t="s">
        <v>79</v>
      </c>
      <c r="E4" s="11" t="s">
        <v>89</v>
      </c>
      <c r="F4" s="12" t="s">
        <v>150</v>
      </c>
      <c r="G4" s="12" t="s">
        <v>151</v>
      </c>
      <c r="H4" s="13" t="s">
        <v>155</v>
      </c>
      <c r="I4" s="23"/>
      <c r="J4" s="23"/>
      <c r="K4" s="23"/>
    </row>
    <row r="5" s="1" customFormat="1" ht="30" customHeight="1" spans="1:11">
      <c r="A5" s="14"/>
      <c r="B5" s="14"/>
      <c r="C5" s="14"/>
      <c r="D5" s="10"/>
      <c r="E5" s="11"/>
      <c r="F5" s="12"/>
      <c r="G5" s="12"/>
      <c r="H5" s="13"/>
      <c r="I5" s="23"/>
      <c r="J5" s="23"/>
      <c r="K5" s="23"/>
    </row>
    <row r="6" s="1" customFormat="1" ht="20.1" customHeight="1" spans="1:11">
      <c r="A6" s="15" t="s">
        <v>105</v>
      </c>
      <c r="B6" s="15" t="s">
        <v>105</v>
      </c>
      <c r="C6" s="16" t="s">
        <v>105</v>
      </c>
      <c r="D6" s="17" t="s">
        <v>105</v>
      </c>
      <c r="E6" s="18">
        <v>1</v>
      </c>
      <c r="F6" s="19">
        <v>2</v>
      </c>
      <c r="G6" s="19">
        <v>3</v>
      </c>
      <c r="H6" s="19">
        <v>4</v>
      </c>
      <c r="I6" s="23"/>
      <c r="J6" s="23"/>
      <c r="K6" s="23"/>
    </row>
    <row r="7" s="1" customFormat="1" ht="23.25" customHeight="1" spans="1:11">
      <c r="A7" s="20"/>
      <c r="B7" s="20"/>
      <c r="C7" s="20"/>
      <c r="D7" s="20"/>
      <c r="E7" s="21"/>
      <c r="F7" s="21"/>
      <c r="G7" s="21"/>
      <c r="H7" s="22"/>
      <c r="I7" s="25"/>
      <c r="J7" s="25"/>
      <c r="K7" s="25"/>
    </row>
    <row r="8" s="1" customFormat="1" ht="20.1" customHeight="1" spans="9:11">
      <c r="I8" s="23"/>
      <c r="J8" s="23"/>
      <c r="K8" s="23"/>
    </row>
    <row r="9" s="1" customFormat="1" ht="20.1" customHeight="1"/>
    <row r="10" s="1" customFormat="1" ht="20.1" customHeight="1" spans="2:11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="1" customFormat="1" ht="20.1" customHeight="1"/>
    <row r="12" s="1" customFormat="1" ht="20.1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="1" customFormat="1" ht="15.75" customHeight="1"/>
    <row r="14" s="1" customFormat="1" ht="15.75" customHeight="1"/>
    <row r="15" s="1" customFormat="1" ht="15.75" customHeight="1"/>
    <row r="16" s="1" customFormat="1" ht="15.75" customHeight="1"/>
    <row r="17" s="1" customFormat="1" ht="15.75" customHeight="1"/>
    <row r="18" s="1" customFormat="1" ht="15.75" customHeight="1"/>
  </sheetData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部门预算收支总表</vt:lpstr>
      <vt:lpstr>部门收入总表</vt:lpstr>
      <vt:lpstr>部门支出总表</vt:lpstr>
      <vt:lpstr>财政拨款收支总表</vt:lpstr>
      <vt:lpstr>一般公共预算支出表</vt:lpstr>
      <vt:lpstr>一般公共预算基本支出表</vt:lpstr>
      <vt:lpstr>一般公共预算"三公”经费支出表</vt:lpstr>
      <vt:lpstr>政府性基金预算支出表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遇见</cp:lastModifiedBy>
  <dcterms:created xsi:type="dcterms:W3CDTF">2021-03-03T08:02:57Z</dcterms:created>
  <dcterms:modified xsi:type="dcterms:W3CDTF">2021-03-03T08:25:54Z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